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 PNR  2015 APROBAT" sheetId="1" r:id="rId1"/>
  </sheets>
  <definedNames>
    <definedName name="_xlnm.Print_Area" localSheetId="0">' PNR  2015 APROBAT'!$A$1:$G$259</definedName>
    <definedName name="_xlnm.Print_Titles" localSheetId="0">' PNR  2015 APROBAT'!$26:$29</definedName>
  </definedNames>
  <calcPr fullCalcOnLoad="1"/>
</workbook>
</file>

<file path=xl/sharedStrings.xml><?xml version="1.0" encoding="utf-8"?>
<sst xmlns="http://schemas.openxmlformats.org/spreadsheetml/2006/main" count="386" uniqueCount="161">
  <si>
    <t>ca</t>
  </si>
  <si>
    <t>componente artistice</t>
  </si>
  <si>
    <t>at</t>
  </si>
  <si>
    <t>asistenţă tehnică</t>
  </si>
  <si>
    <t>ISC</t>
  </si>
  <si>
    <t>cota 0,7% ISC</t>
  </si>
  <si>
    <t>ex</t>
  </si>
  <si>
    <t>execuţie</t>
  </si>
  <si>
    <t>pr</t>
  </si>
  <si>
    <t>proiectare</t>
  </si>
  <si>
    <t>TOTAL GENERAL</t>
  </si>
  <si>
    <t>TOTAL VASLUI</t>
  </si>
  <si>
    <t>consolidare-restaurare, instalații electrice, curență slabi</t>
  </si>
  <si>
    <t>VS</t>
  </si>
  <si>
    <t>Biserica Sf Împăraţi şi Sf Nicolae Mălăieşti, com Vutcani
VS-II-m-B-06853.01</t>
  </si>
  <si>
    <t>casa egumeneasca: consolidare - restaurare, instalatii electice, sanitare, drenuri,sistematizare verticala</t>
  </si>
  <si>
    <t xml:space="preserve">Mânãstirea FLOREŞTI 
sec XVI-XIX
- bisericã,turn, casã egumen.
VS-II-m-A-06798
</t>
  </si>
  <si>
    <t>TOTAL TIMIŞ</t>
  </si>
  <si>
    <t>TM</t>
  </si>
  <si>
    <t>consolidare-restaurare biserică</t>
  </si>
  <si>
    <t>aripa unirii, subsol recuperat: restaurare, instalaţii, sistematizare verticală</t>
  </si>
  <si>
    <t>Palatul baroc MUZEUL DE ARTA  - TIMIŞOARA
- aripa Piaţa Unirii- corp laboratoare
- latura vest
TM-II-m-A-06174</t>
  </si>
  <si>
    <t>TOTAL SUCEAVA</t>
  </si>
  <si>
    <t xml:space="preserve"> conservare - restaurare componente artistice pictură murală</t>
  </si>
  <si>
    <t>SV</t>
  </si>
  <si>
    <t>Biserica Sf Gheorghe Mirauți, Suceava str. Mirăuți nr. 17, sec. XIV, XVII
SV-II-m-A-05475</t>
  </si>
  <si>
    <t>consolidare-restaurare laboratorul zonal de restaurare, instalții, curenți slabi, branșament gaze</t>
  </si>
  <si>
    <t>Muzeul Naţional al Bucovinei
- laboratorul zonal de restaurare
SV-II-m-B-05480</t>
  </si>
  <si>
    <t>conservare - restaurare pictura murala interior si exterior</t>
  </si>
  <si>
    <t>Biserica Sf Nicolae Bălineşti
1499
SV-II-m-A-05493</t>
  </si>
  <si>
    <t>conservare - restaurare pictura murala</t>
  </si>
  <si>
    <t>Biserica Sf. Cruce   
1487    PĂTRĂUŢI
LPM - UNESCO
SV-II-m-A-05581.01</t>
  </si>
  <si>
    <t xml:space="preserve">conservare - restaurare pictura murala interior si exterior </t>
  </si>
  <si>
    <t>Biserica Tăierea Capului  Sfântului IOAN BOTEZATORUL  - 1503
ARBORE
LPM - UNESCO
SV-II-m-A-05487.01</t>
  </si>
  <si>
    <t>conservare - restaurare pictura murala int și ext</t>
  </si>
  <si>
    <t>actualizare PT</t>
  </si>
  <si>
    <t>Mânãstirea SUCEVIŢA 1581
- bisericã, chilii vest, muzeu, paraclis
LMI - UNESCO
SV-II-a-A-05651</t>
  </si>
  <si>
    <t>TOTAL SĂLAJ</t>
  </si>
  <si>
    <t>SJ</t>
  </si>
  <si>
    <t>Biserica Reformată sat / com.  Horoatu Crasnei
SJ-II-m-B-05064</t>
  </si>
  <si>
    <t>TOTAL SIBIU</t>
  </si>
  <si>
    <t>SB</t>
  </si>
  <si>
    <t>DALI, PT, DE, DTAC</t>
  </si>
  <si>
    <t>Ansamblul bisericii evanghelice fortificate sat. Copşa Mare, com. Biertan
SB-II-a-A-12364</t>
  </si>
  <si>
    <t>Ansamblul Bisericii Evanghelice fortificate, oraş Cisnădie, str. Cetăţii nr. 1-3
SB-II-a-A-12355</t>
  </si>
  <si>
    <t xml:space="preserve"> restaurare, instalaţii electrice, amenajări exterioare</t>
  </si>
  <si>
    <t>Biserica fortificată 
1498, MOŞNA
Primarie Veche , Zid Vest
SB-II-a-A-12471</t>
  </si>
  <si>
    <t>TOTAL OLT</t>
  </si>
  <si>
    <t>OT</t>
  </si>
  <si>
    <t>conservare- restaurare pictură murală bolniţă</t>
  </si>
  <si>
    <t>Mănăstirea Brâncoveni
- bolniţa Sf Împăraţi
OT-II-a-A-08687</t>
  </si>
  <si>
    <t>TOTAL NEAMŢ</t>
  </si>
  <si>
    <t>NT</t>
  </si>
  <si>
    <t>consolidare-restaurare, instalații, sistematizare verticală</t>
  </si>
  <si>
    <t>Biserica Buna Vestire  Dărmăneşti Piatra Neamţ
NT-II-m-B-10550</t>
  </si>
  <si>
    <t>TOTAL MARAMUREŞ</t>
  </si>
  <si>
    <t>MM</t>
  </si>
  <si>
    <t>restaurare biserică</t>
  </si>
  <si>
    <t>Biserica de Lemn ucraineană Schimbarea la față sat  / com. Poienile de sub Munte str. Bisericii 547, 1788
MM-II-m-A-04812</t>
  </si>
  <si>
    <t>Proiect conservare-restaurare pictură pe lemn</t>
  </si>
  <si>
    <t>Biserica de Lemn Cuviosa Paraschiva Poienile Izei 1700
LPM - UNESCO
MM-II-m-A-04605</t>
  </si>
  <si>
    <t xml:space="preserve"> conservare - restaurare pictură distemper paint pe suport textil și pict murală altar</t>
  </si>
  <si>
    <t>Biserica de Lemn Sf Arhangheli Mihail şi Gavril Rozavlea
MM-II-m-A-04621.01</t>
  </si>
  <si>
    <t xml:space="preserve"> conservare - restaurare pictură pe lemn</t>
  </si>
  <si>
    <t>Biserica de Lemn Sf Nicolae ( a Bulenilor) com. Săliştea de Sus
MM-II-m-A-04635</t>
  </si>
  <si>
    <t>TOTAL MEHEDINŢI</t>
  </si>
  <si>
    <t>MH</t>
  </si>
  <si>
    <t xml:space="preserve"> conservare - restaurare pictura murala</t>
  </si>
  <si>
    <t>Mãnăstirea GURA MOTRULUI 
sec. XVII
- bisericã, incintã
MH-II-a-A-10340</t>
  </si>
  <si>
    <t>TOTAL IAŞI</t>
  </si>
  <si>
    <t>IS</t>
  </si>
  <si>
    <t xml:space="preserve"> biserică: consolidare - restaurare, instalați, lumânărar, CT</t>
  </si>
  <si>
    <t>Biserica Sf Voievozi Mihail şi Gavril loc. Scânteia
IS-II-m-B-04240</t>
  </si>
  <si>
    <t>consolidare - restaurare, instalații, zid spijin, amenajări exterioare, branșament apă și electric</t>
  </si>
  <si>
    <t xml:space="preserve">SINAGOGA MARE
IAŞI 
Programul LJUBLIANA II
IS-II-m-B-04057 RPSEE
</t>
  </si>
  <si>
    <t>consolidare şi restaurare navă centrală (interior şi exterior), consolidare şi restaurare Turnuri Est (interior şi exterior); consolidare şi restaurare infrastructură Turnuri Vest;
Consolidare şi restaurare Turnuri Vest (infrastructură, suprastructură)</t>
  </si>
  <si>
    <t>Catedrala Mitropolitană Întâmpinarea Domnului
sec. XIX
IAŞI
IS-II-a-A-04069</t>
  </si>
  <si>
    <t>TOTAL ILFOV</t>
  </si>
  <si>
    <t>consolidare-restaurare pinacotecă</t>
  </si>
  <si>
    <t>IF</t>
  </si>
  <si>
    <t>MĂNĂSTIREA CĂLDĂRUŞANI
pinacoteca
sat Lipia
IF-II-a-A-15293</t>
  </si>
  <si>
    <t>conservare-restaurare pictura murala interior si exterior</t>
  </si>
  <si>
    <t xml:space="preserve">Biserica FUNDENII DOAMNEI
1699
IF-II-m-A-15285
</t>
  </si>
  <si>
    <t>TOTAL HARGHITA</t>
  </si>
  <si>
    <t>HR</t>
  </si>
  <si>
    <t>Ruinele Cetăţii Szekely Tamadt, str. Tompa Laszlo, municipiul Odorheiu Secuiesc
HR-II-m-A-12918</t>
  </si>
  <si>
    <t>TOTAL GIURGIU</t>
  </si>
  <si>
    <t>GR</t>
  </si>
  <si>
    <t>consolidare - restaurare zid incinta, consolidare - restaurare, inst. electrice casă egumenească, amenajări exterioare</t>
  </si>
  <si>
    <t>Biserica SF.NICOLAE a fostului schit STRÂMBU - 1515
GÃISENI
- bisericã, incintã, casă egumenească
GR-II-a-A-14992</t>
  </si>
  <si>
    <t>TOTAL DÂMBOVIŢA</t>
  </si>
  <si>
    <t>DB</t>
  </si>
  <si>
    <t>consolidare - restaurare, instalații, lucrări exterioare</t>
  </si>
  <si>
    <t>Biserica Adormirea Maicii Domnului - a Târgului, str. Rădulescu Ion Heliade 2, municipiul Târgovişte
DB-II-m-A-17294</t>
  </si>
  <si>
    <t xml:space="preserve"> conservare - restaurare pictură murală</t>
  </si>
  <si>
    <t xml:space="preserve">Biserica SF. ÎMPĂRAŢI 
sec. XVI TÂRGOVIŞTE
Program LJUBLIJANA II
DB-II-m-A-17192 </t>
  </si>
  <si>
    <t>asistenta de specialitate acordata constuctorului, proiect de conservare restaurare</t>
  </si>
  <si>
    <t>Biserică: consolidare - restaurare, inst electice, amenajări exterioare; turn clopotniță: cons-rest</t>
  </si>
  <si>
    <t>Biserica Naşterea Domnului 1656
SĂCUIENI, 
GURA OCNIŢEI
DB-II-m-A-17693</t>
  </si>
  <si>
    <t>TOTAL COVASNA</t>
  </si>
  <si>
    <t>CV</t>
  </si>
  <si>
    <t>Clădire Primărie str. Principală nr. 206, sat / com Aita Mare
CV-II-m-B-21020</t>
  </si>
  <si>
    <t>TOTAL CONSTANŢA</t>
  </si>
  <si>
    <t xml:space="preserve">consolidare - restaurare biserica, instalații, sistematizare verticală </t>
  </si>
  <si>
    <t>CT</t>
  </si>
  <si>
    <t>Biserica Sf Treime - Sf Nicolae Istria
CT-II-m-B-20919</t>
  </si>
  <si>
    <t>TOTAL BRAŞOV</t>
  </si>
  <si>
    <t>BV</t>
  </si>
  <si>
    <t>PTh, DE, DTAC</t>
  </si>
  <si>
    <t>Mănăstirea Franciscană - Biserica Sf Ioan 1506; 1724
str. Sf Ioan 7 Braşov
BV-II-a-A-11559</t>
  </si>
  <si>
    <t>consolidare - restaurare, instalații electrice, încălzire biserică, amenajări exterioare</t>
  </si>
  <si>
    <t>Biserica Sf. Nicolae Vechi
RASNOV
BV-II-m-A-11762</t>
  </si>
  <si>
    <t>consolidare, restaurare, instalatii, sistematizare verticală</t>
  </si>
  <si>
    <t>Şcoala Latină 
com. Cincu
BV-II-m-B-11637
Programul LJUBLIJANA II</t>
  </si>
  <si>
    <t>TOTAL BOTOŞANI</t>
  </si>
  <si>
    <t>consolidare, restaurare, instalaţii, imprejmuire, spații verzi</t>
  </si>
  <si>
    <t>BT</t>
  </si>
  <si>
    <t>Casa Sofian
sec. XIX, Str. Marchian nr. 6
Botoşani
BT-II-m-B-01906</t>
  </si>
  <si>
    <t xml:space="preserve">Mãnãstirea POPÃUŢI   
sec XV BOTOŞANI 
- bisericã 1497
BT-II-a-A-01929
</t>
  </si>
  <si>
    <t>conservare - restaurare pictură murală</t>
  </si>
  <si>
    <t xml:space="preserve">Biserica SF.NICOLAE
1495
DOROHOI
BT-II-m-A-01984
</t>
  </si>
  <si>
    <t>TOTAL BUCUREŞTI</t>
  </si>
  <si>
    <t>B</t>
  </si>
  <si>
    <t>consolidare restaurare biserica si casa parohiala</t>
  </si>
  <si>
    <t>Ansamblul Bisericii Răsvan, municipiul București, intr. Biserica Rasvan 3, sector 3, sec. XVIII
- biserica AMD, SF Filofteia, casă parohială
B-II-a-B-18158</t>
  </si>
  <si>
    <t>TOTAL ARGEŞ</t>
  </si>
  <si>
    <t>AG</t>
  </si>
  <si>
    <t>conservare-restaurare piatra</t>
  </si>
  <si>
    <t>Biserica Episcopală AMD Mănăstirea Argeşului
AG-II-m-A-13628.01</t>
  </si>
  <si>
    <t>TOTAL ALBA</t>
  </si>
  <si>
    <t>AB</t>
  </si>
  <si>
    <t>conservare - restaurare pictura pe lemn</t>
  </si>
  <si>
    <t>Biserica de lemn Sf. Ioan Botezatorul 
sat/ comuna Garda de Sus
AB-II-m-A-00228</t>
  </si>
  <si>
    <t>Jud.</t>
  </si>
  <si>
    <t>Obiectivul</t>
  </si>
  <si>
    <t>Nr.
crt.</t>
  </si>
  <si>
    <t>Lucrări în continuare</t>
  </si>
  <si>
    <t>Cetatea Aiudului, P-ţa Consiliul Europei ,municipiul Aiud
- zid incinta
- biserica
- turnuri
AB-II-a-A-00172</t>
  </si>
  <si>
    <t xml:space="preserve">reabilitare </t>
  </si>
  <si>
    <t>Mănăstirea Seaca Muşeteşti sat Seaca com. Poboru 1518
OT-II-m-A-09024</t>
  </si>
  <si>
    <t>DALI, PTh DE, DTAC</t>
  </si>
  <si>
    <t>HD</t>
  </si>
  <si>
    <t>Biserica reformată, str. Bethlen Gabriel 3, sec. XVII, Municipiul  Hunedoara
HD-II-m-A-03347</t>
  </si>
  <si>
    <t>DALI, PTh, DE, DTAC</t>
  </si>
  <si>
    <t xml:space="preserve">Observaţii
</t>
  </si>
  <si>
    <t xml:space="preserve">Alocat Etapa I PNR 2016
- lei - </t>
  </si>
  <si>
    <t>RTL 2016</t>
  </si>
  <si>
    <t xml:space="preserve"> RTL 2016</t>
  </si>
  <si>
    <t>MINISTERUL CULTURII</t>
  </si>
  <si>
    <t>INSTITUTUL NAȚIONAL AL PATRIMONIULUI</t>
  </si>
  <si>
    <t xml:space="preserve"> PROGRAMUL  NAŢIONAL  DE  RESTAURARE ETAPA I 
- LUCRĂRI ÎN CONTINUARE - </t>
  </si>
  <si>
    <t>Vlad ALEXANDRESCU</t>
  </si>
  <si>
    <t xml:space="preserve">APROBAT, </t>
  </si>
  <si>
    <t>MINISTRUL CULTURII</t>
  </si>
  <si>
    <t>ELABORAT ȘI FUNDAMENTAT,</t>
  </si>
  <si>
    <t>DIRECTOR GENERAL,</t>
  </si>
  <si>
    <t>dr. arh. Ștefan BÂLICI</t>
  </si>
  <si>
    <t>CTE - MC</t>
  </si>
  <si>
    <t>achiziție</t>
  </si>
  <si>
    <t>achiziție
RTL 2016</t>
  </si>
  <si>
    <t>cu Numărul Cabinet Ministru 2127/15.03.2016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</si>
</sst>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;[Red]#,##0.00"/>
    <numFmt numFmtId="165" formatCode="#,##0;[Red]#,##0"/>
    <numFmt numFmtId="166" formatCode="#,##0.00_ ;\-#,##0.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82">
    <xf numFmtId="0" fontId="0" fillId="0" borderId="0" xfId="0" applyFont="1" applyAlignment="1">
      <alignment/>
    </xf>
    <xf numFmtId="0" fontId="2" fillId="0" borderId="0" xfId="55">
      <alignment/>
      <protection/>
    </xf>
    <xf numFmtId="0" fontId="2" fillId="0" borderId="0" xfId="55" applyFill="1">
      <alignment/>
      <protection/>
    </xf>
    <xf numFmtId="0" fontId="2" fillId="33" borderId="0" xfId="55" applyFill="1" applyAlignment="1">
      <alignment horizontal="right" vertical="top" wrapText="1"/>
      <protection/>
    </xf>
    <xf numFmtId="4" fontId="2" fillId="0" borderId="0" xfId="55" applyNumberFormat="1">
      <alignment/>
      <protection/>
    </xf>
    <xf numFmtId="3" fontId="2" fillId="0" borderId="0" xfId="55" applyNumberFormat="1" applyAlignment="1">
      <alignment horizontal="center" vertical="center"/>
      <protection/>
    </xf>
    <xf numFmtId="0" fontId="2" fillId="33" borderId="0" xfId="55" applyFill="1">
      <alignment/>
      <protection/>
    </xf>
    <xf numFmtId="0" fontId="4" fillId="33" borderId="0" xfId="55" applyFont="1" applyFill="1" applyAlignment="1">
      <alignment horizontal="center" wrapText="1"/>
      <protection/>
    </xf>
    <xf numFmtId="0" fontId="4" fillId="33" borderId="0" xfId="55" applyFont="1" applyFill="1" applyBorder="1" applyAlignment="1">
      <alignment vertical="center" wrapText="1"/>
      <protection/>
    </xf>
    <xf numFmtId="0" fontId="4" fillId="33" borderId="0" xfId="55" applyFont="1" applyFill="1" applyAlignment="1">
      <alignment wrapText="1"/>
      <protection/>
    </xf>
    <xf numFmtId="0" fontId="4" fillId="0" borderId="0" xfId="55" applyFont="1" applyFill="1" applyAlignment="1">
      <alignment wrapText="1"/>
      <protection/>
    </xf>
    <xf numFmtId="49" fontId="4" fillId="33" borderId="0" xfId="55" applyNumberFormat="1" applyFont="1" applyFill="1" applyBorder="1" applyAlignment="1">
      <alignment vertical="center" wrapText="1"/>
      <protection/>
    </xf>
    <xf numFmtId="49" fontId="4" fillId="0" borderId="0" xfId="55" applyNumberFormat="1" applyFont="1" applyFill="1" applyBorder="1" applyAlignment="1">
      <alignment vertical="center" wrapText="1"/>
      <protection/>
    </xf>
    <xf numFmtId="0" fontId="5" fillId="0" borderId="0" xfId="55" applyFont="1" applyAlignment="1">
      <alignment horizontal="center"/>
      <protection/>
    </xf>
    <xf numFmtId="49" fontId="4" fillId="33" borderId="0" xfId="55" applyNumberFormat="1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center" vertical="center" wrapText="1"/>
      <protection/>
    </xf>
    <xf numFmtId="0" fontId="5" fillId="33" borderId="0" xfId="55" applyFont="1" applyFill="1" applyAlignment="1">
      <alignment horizontal="center"/>
      <protection/>
    </xf>
    <xf numFmtId="0" fontId="4" fillId="33" borderId="0" xfId="55" applyFont="1" applyFill="1" applyAlignment="1">
      <alignment horizontal="center"/>
      <protection/>
    </xf>
    <xf numFmtId="0" fontId="4" fillId="0" borderId="0" xfId="55" applyFont="1" applyFill="1" applyAlignment="1">
      <alignment horizontal="center" wrapText="1"/>
      <protection/>
    </xf>
    <xf numFmtId="0" fontId="2" fillId="0" borderId="0" xfId="55" applyBorder="1">
      <alignment/>
      <protection/>
    </xf>
    <xf numFmtId="4" fontId="2" fillId="0" borderId="0" xfId="55" applyNumberFormat="1" applyBorder="1">
      <alignment/>
      <protection/>
    </xf>
    <xf numFmtId="0" fontId="8" fillId="33" borderId="10" xfId="56" applyFont="1" applyFill="1" applyBorder="1" applyAlignment="1">
      <alignment horizontal="center" vertical="center" wrapText="1"/>
      <protection/>
    </xf>
    <xf numFmtId="0" fontId="2" fillId="33" borderId="11" xfId="55" applyFill="1" applyBorder="1">
      <alignment/>
      <protection/>
    </xf>
    <xf numFmtId="0" fontId="8" fillId="33" borderId="12" xfId="56" applyFont="1" applyFill="1" applyBorder="1" applyAlignment="1">
      <alignment horizontal="center" vertical="center" wrapText="1"/>
      <protection/>
    </xf>
    <xf numFmtId="0" fontId="2" fillId="33" borderId="13" xfId="55" applyFill="1" applyBorder="1">
      <alignment/>
      <protection/>
    </xf>
    <xf numFmtId="49" fontId="7" fillId="33" borderId="12" xfId="56" applyNumberFormat="1" applyFont="1" applyFill="1" applyBorder="1" applyAlignment="1">
      <alignment horizontal="center" vertical="center" wrapText="1"/>
      <protection/>
    </xf>
    <xf numFmtId="0" fontId="8" fillId="33" borderId="14" xfId="56" applyFont="1" applyFill="1" applyBorder="1" applyAlignment="1">
      <alignment horizontal="center" vertical="center" wrapText="1"/>
      <protection/>
    </xf>
    <xf numFmtId="0" fontId="2" fillId="33" borderId="15" xfId="55" applyFill="1" applyBorder="1">
      <alignment/>
      <protection/>
    </xf>
    <xf numFmtId="4" fontId="4" fillId="34" borderId="16" xfId="56" applyNumberFormat="1" applyFont="1" applyFill="1" applyBorder="1" applyAlignment="1" quotePrefix="1">
      <alignment horizontal="right" vertical="center" wrapText="1"/>
      <protection/>
    </xf>
    <xf numFmtId="49" fontId="9" fillId="34" borderId="17" xfId="56" applyNumberFormat="1" applyFont="1" applyFill="1" applyBorder="1" applyAlignment="1">
      <alignment vertical="center" wrapText="1"/>
      <protection/>
    </xf>
    <xf numFmtId="4" fontId="3" fillId="34" borderId="16" xfId="56" applyNumberFormat="1" applyFont="1" applyFill="1" applyBorder="1" applyAlignment="1">
      <alignment vertical="center" wrapText="1"/>
      <protection/>
    </xf>
    <xf numFmtId="4" fontId="6" fillId="0" borderId="0" xfId="56" applyNumberFormat="1" applyFont="1" applyFill="1" applyBorder="1" applyAlignment="1">
      <alignment vertical="center" wrapText="1"/>
      <protection/>
    </xf>
    <xf numFmtId="4" fontId="11" fillId="0" borderId="0" xfId="56" applyNumberFormat="1" applyFont="1" applyFill="1" applyBorder="1" applyAlignment="1">
      <alignment horizontal="right" vertical="center" wrapText="1"/>
      <protection/>
    </xf>
    <xf numFmtId="0" fontId="11" fillId="33" borderId="12" xfId="56" applyFont="1" applyFill="1" applyBorder="1" applyAlignment="1">
      <alignment horizontal="center" vertical="center" wrapText="1"/>
      <protection/>
    </xf>
    <xf numFmtId="0" fontId="11" fillId="33" borderId="14" xfId="56" applyFont="1" applyFill="1" applyBorder="1" applyAlignment="1">
      <alignment horizontal="center" vertical="center" wrapText="1"/>
      <protection/>
    </xf>
    <xf numFmtId="4" fontId="6" fillId="33" borderId="0" xfId="56" applyNumberFormat="1" applyFont="1" applyFill="1" applyBorder="1" applyAlignment="1">
      <alignment vertical="center" wrapText="1"/>
      <protection/>
    </xf>
    <xf numFmtId="0" fontId="11" fillId="33" borderId="10" xfId="56" applyFont="1" applyFill="1" applyBorder="1" applyAlignment="1">
      <alignment horizontal="center" vertical="center" wrapText="1"/>
      <protection/>
    </xf>
    <xf numFmtId="4" fontId="11" fillId="33" borderId="0" xfId="56" applyNumberFormat="1" applyFont="1" applyFill="1" applyBorder="1" applyAlignment="1">
      <alignment horizontal="right" vertical="center" wrapText="1"/>
      <protection/>
    </xf>
    <xf numFmtId="4" fontId="3" fillId="34" borderId="0" xfId="56" applyNumberFormat="1" applyFont="1" applyFill="1" applyBorder="1" applyAlignment="1">
      <alignment vertical="center" wrapText="1"/>
      <protection/>
    </xf>
    <xf numFmtId="0" fontId="10" fillId="34" borderId="17" xfId="56" applyFont="1" applyFill="1" applyBorder="1" applyAlignment="1">
      <alignment horizontal="center" vertical="center" wrapText="1"/>
      <protection/>
    </xf>
    <xf numFmtId="0" fontId="11" fillId="33" borderId="18" xfId="56" applyFont="1" applyFill="1" applyBorder="1" applyAlignment="1">
      <alignment horizontal="center" vertical="center" wrapText="1"/>
      <protection/>
    </xf>
    <xf numFmtId="4" fontId="6" fillId="33" borderId="0" xfId="56" applyNumberFormat="1" applyFont="1" applyFill="1" applyBorder="1" applyAlignment="1">
      <alignment vertical="center"/>
      <protection/>
    </xf>
    <xf numFmtId="3" fontId="2" fillId="0" borderId="0" xfId="55" applyNumberFormat="1" applyBorder="1" applyAlignment="1">
      <alignment horizontal="center" vertical="center"/>
      <protection/>
    </xf>
    <xf numFmtId="0" fontId="11" fillId="33" borderId="10" xfId="56" applyFont="1" applyFill="1" applyBorder="1" applyAlignment="1">
      <alignment horizontal="center" vertical="center"/>
      <protection/>
    </xf>
    <xf numFmtId="4" fontId="11" fillId="33" borderId="0" xfId="55" applyNumberFormat="1" applyFont="1" applyFill="1" applyBorder="1" applyAlignment="1">
      <alignment horizontal="right" vertical="center" wrapText="1"/>
      <protection/>
    </xf>
    <xf numFmtId="0" fontId="11" fillId="33" borderId="12" xfId="56" applyFont="1" applyFill="1" applyBorder="1" applyAlignment="1">
      <alignment horizontal="center" vertical="center"/>
      <protection/>
    </xf>
    <xf numFmtId="0" fontId="11" fillId="33" borderId="14" xfId="56" applyFont="1" applyFill="1" applyBorder="1" applyAlignment="1">
      <alignment horizontal="center" vertical="center"/>
      <protection/>
    </xf>
    <xf numFmtId="4" fontId="11" fillId="33" borderId="0" xfId="56" applyNumberFormat="1" applyFont="1" applyFill="1" applyBorder="1" applyAlignment="1">
      <alignment vertical="center" wrapText="1"/>
      <protection/>
    </xf>
    <xf numFmtId="0" fontId="11" fillId="33" borderId="19" xfId="56" applyFont="1" applyFill="1" applyBorder="1" applyAlignment="1">
      <alignment horizontal="center" vertical="center" wrapText="1"/>
      <protection/>
    </xf>
    <xf numFmtId="0" fontId="10" fillId="34" borderId="17" xfId="56" applyFont="1" applyFill="1" applyBorder="1" applyAlignment="1">
      <alignment vertical="center" wrapText="1"/>
      <protection/>
    </xf>
    <xf numFmtId="0" fontId="10" fillId="34" borderId="17" xfId="56" applyFont="1" applyFill="1" applyBorder="1" applyAlignment="1">
      <alignment horizontal="center" vertical="center"/>
      <protection/>
    </xf>
    <xf numFmtId="0" fontId="11" fillId="33" borderId="19" xfId="56" applyFont="1" applyFill="1" applyBorder="1" applyAlignment="1">
      <alignment horizontal="center" vertical="center"/>
      <protection/>
    </xf>
    <xf numFmtId="164" fontId="6" fillId="33" borderId="0" xfId="56" applyNumberFormat="1" applyFont="1" applyFill="1" applyBorder="1" applyAlignment="1">
      <alignment vertical="center" wrapText="1"/>
      <protection/>
    </xf>
    <xf numFmtId="164" fontId="6" fillId="33" borderId="0" xfId="56" applyNumberFormat="1" applyFont="1" applyFill="1" applyBorder="1" applyAlignment="1" quotePrefix="1">
      <alignment vertical="center" wrapText="1"/>
      <protection/>
    </xf>
    <xf numFmtId="164" fontId="6" fillId="0" borderId="0" xfId="56" applyNumberFormat="1" applyFont="1" applyFill="1" applyBorder="1" applyAlignment="1">
      <alignment vertical="center" wrapText="1"/>
      <protection/>
    </xf>
    <xf numFmtId="164" fontId="3" fillId="34" borderId="0" xfId="56" applyNumberFormat="1" applyFont="1" applyFill="1" applyBorder="1" applyAlignment="1">
      <alignment vertical="center" wrapText="1"/>
      <protection/>
    </xf>
    <xf numFmtId="0" fontId="10" fillId="34" borderId="18" xfId="56" applyFont="1" applyFill="1" applyBorder="1" applyAlignment="1">
      <alignment horizontal="center" vertical="center" wrapText="1"/>
      <protection/>
    </xf>
    <xf numFmtId="4" fontId="6" fillId="33" borderId="0" xfId="56" applyNumberFormat="1" applyFont="1" applyFill="1" applyBorder="1">
      <alignment/>
      <protection/>
    </xf>
    <xf numFmtId="3" fontId="13" fillId="34" borderId="0" xfId="56" applyNumberFormat="1" applyFont="1" applyFill="1" applyBorder="1" applyAlignment="1">
      <alignment horizontal="center" vertical="center" wrapText="1"/>
      <protection/>
    </xf>
    <xf numFmtId="0" fontId="13" fillId="34" borderId="16" xfId="56" applyFont="1" applyFill="1" applyBorder="1" applyAlignment="1">
      <alignment horizontal="center" vertical="center"/>
      <protection/>
    </xf>
    <xf numFmtId="0" fontId="13" fillId="34" borderId="20" xfId="56" applyFont="1" applyFill="1" applyBorder="1" applyAlignment="1">
      <alignment horizontal="center" vertical="center"/>
      <protection/>
    </xf>
    <xf numFmtId="0" fontId="13" fillId="34" borderId="16" xfId="55" applyFont="1" applyFill="1" applyBorder="1" applyAlignment="1">
      <alignment horizontal="center"/>
      <protection/>
    </xf>
    <xf numFmtId="0" fontId="14" fillId="33" borderId="0" xfId="56" applyFont="1" applyFill="1" applyAlignment="1">
      <alignment vertical="center" wrapText="1"/>
      <protection/>
    </xf>
    <xf numFmtId="0" fontId="14" fillId="33" borderId="0" xfId="56" applyFont="1" applyFill="1" applyAlignment="1">
      <alignment horizontal="right" vertical="top" wrapText="1"/>
      <protection/>
    </xf>
    <xf numFmtId="0" fontId="2" fillId="0" borderId="0" xfId="55" applyFill="1" applyAlignment="1">
      <alignment horizontal="justify"/>
      <protection/>
    </xf>
    <xf numFmtId="0" fontId="14" fillId="33" borderId="0" xfId="56" applyFont="1" applyFill="1" applyAlignment="1">
      <alignment horizontal="justify" vertical="center" wrapText="1"/>
      <protection/>
    </xf>
    <xf numFmtId="4" fontId="7" fillId="0" borderId="21" xfId="56" applyNumberFormat="1" applyFont="1" applyFill="1" applyBorder="1" applyAlignment="1">
      <alignment horizontal="justify" vertical="center" wrapText="1"/>
      <protection/>
    </xf>
    <xf numFmtId="4" fontId="7" fillId="0" borderId="22" xfId="56" applyNumberFormat="1" applyFont="1" applyFill="1" applyBorder="1" applyAlignment="1">
      <alignment horizontal="justify" vertical="center" wrapText="1"/>
      <protection/>
    </xf>
    <xf numFmtId="4" fontId="7" fillId="0" borderId="23" xfId="56" applyNumberFormat="1" applyFont="1" applyFill="1" applyBorder="1" applyAlignment="1">
      <alignment horizontal="justify" vertical="center" wrapText="1"/>
      <protection/>
    </xf>
    <xf numFmtId="0" fontId="13" fillId="34" borderId="24" xfId="56" applyFont="1" applyFill="1" applyBorder="1" applyAlignment="1">
      <alignment horizontal="center" vertical="center" wrapText="1"/>
      <protection/>
    </xf>
    <xf numFmtId="4" fontId="3" fillId="34" borderId="25" xfId="56" applyNumberFormat="1" applyFont="1" applyFill="1" applyBorder="1" applyAlignment="1">
      <alignment vertical="center" wrapText="1"/>
      <protection/>
    </xf>
    <xf numFmtId="164" fontId="3" fillId="34" borderId="16" xfId="56" applyNumberFormat="1" applyFont="1" applyFill="1" applyBorder="1" applyAlignment="1">
      <alignment vertical="center" wrapText="1"/>
      <protection/>
    </xf>
    <xf numFmtId="0" fontId="15" fillId="33" borderId="0" xfId="55" applyFont="1" applyFill="1" applyAlignment="1">
      <alignment horizontal="center"/>
      <protection/>
    </xf>
    <xf numFmtId="0" fontId="16" fillId="33" borderId="0" xfId="55" applyFont="1" applyFill="1" applyBorder="1" applyAlignment="1">
      <alignment/>
      <protection/>
    </xf>
    <xf numFmtId="49" fontId="16" fillId="33" borderId="0" xfId="55" applyNumberFormat="1" applyFont="1" applyFill="1" applyBorder="1" applyAlignment="1">
      <alignment vertical="center" wrapText="1"/>
      <protection/>
    </xf>
    <xf numFmtId="0" fontId="15" fillId="33" borderId="0" xfId="55" applyFont="1" applyFill="1" applyBorder="1" applyAlignment="1">
      <alignment/>
      <protection/>
    </xf>
    <xf numFmtId="0" fontId="15" fillId="33" borderId="0" xfId="55" applyFont="1" applyFill="1" applyAlignment="1">
      <alignment/>
      <protection/>
    </xf>
    <xf numFmtId="49" fontId="15" fillId="33" borderId="0" xfId="55" applyNumberFormat="1" applyFont="1" applyFill="1" applyBorder="1" applyAlignment="1">
      <alignment vertical="center" wrapText="1"/>
      <protection/>
    </xf>
    <xf numFmtId="4" fontId="2" fillId="33" borderId="26" xfId="56" applyNumberFormat="1" applyFont="1" applyFill="1" applyBorder="1" applyAlignment="1">
      <alignment horizontal="right" vertical="center" wrapText="1"/>
      <protection/>
    </xf>
    <xf numFmtId="4" fontId="2" fillId="33" borderId="27" xfId="56" applyNumberFormat="1" applyFont="1" applyFill="1" applyBorder="1" applyAlignment="1">
      <alignment horizontal="right" vertical="center" wrapText="1"/>
      <protection/>
    </xf>
    <xf numFmtId="4" fontId="2" fillId="33" borderId="28" xfId="56" applyNumberFormat="1" applyFont="1" applyFill="1" applyBorder="1" applyAlignment="1">
      <alignment horizontal="right" vertical="center" wrapText="1"/>
      <protection/>
    </xf>
    <xf numFmtId="4" fontId="18" fillId="33" borderId="28" xfId="56" applyNumberFormat="1" applyFont="1" applyFill="1" applyBorder="1" applyAlignment="1">
      <alignment horizontal="right" vertical="center" wrapText="1"/>
      <protection/>
    </xf>
    <xf numFmtId="4" fontId="2" fillId="33" borderId="29" xfId="56" applyNumberFormat="1" applyFont="1" applyFill="1" applyBorder="1" applyAlignment="1">
      <alignment horizontal="right" vertical="center" wrapText="1"/>
      <protection/>
    </xf>
    <xf numFmtId="164" fontId="2" fillId="33" borderId="29" xfId="56" applyNumberFormat="1" applyFont="1" applyFill="1" applyBorder="1" applyAlignment="1">
      <alignment horizontal="right" vertical="center" wrapText="1"/>
      <protection/>
    </xf>
    <xf numFmtId="164" fontId="2" fillId="33" borderId="26" xfId="56" applyNumberFormat="1" applyFont="1" applyFill="1" applyBorder="1" applyAlignment="1">
      <alignment horizontal="right" vertical="center" wrapText="1"/>
      <protection/>
    </xf>
    <xf numFmtId="164" fontId="18" fillId="0" borderId="26" xfId="56" applyNumberFormat="1" applyFont="1" applyFill="1" applyBorder="1" applyAlignment="1">
      <alignment horizontal="right" vertical="center" wrapText="1"/>
      <protection/>
    </xf>
    <xf numFmtId="4" fontId="18" fillId="33" borderId="28" xfId="55" applyNumberFormat="1" applyFont="1" applyFill="1" applyBorder="1" applyAlignment="1">
      <alignment horizontal="right" vertical="center" wrapText="1"/>
      <protection/>
    </xf>
    <xf numFmtId="4" fontId="2" fillId="33" borderId="30" xfId="56" applyNumberFormat="1" applyFont="1" applyFill="1" applyBorder="1" applyAlignment="1">
      <alignment horizontal="right" vertical="center" wrapText="1"/>
      <protection/>
    </xf>
    <xf numFmtId="4" fontId="18" fillId="33" borderId="26" xfId="56" applyNumberFormat="1" applyFont="1" applyFill="1" applyBorder="1" applyAlignment="1">
      <alignment horizontal="right" vertical="center" wrapText="1"/>
      <protection/>
    </xf>
    <xf numFmtId="4" fontId="18" fillId="35" borderId="28" xfId="56" applyNumberFormat="1" applyFont="1" applyFill="1" applyBorder="1" applyAlignment="1">
      <alignment horizontal="right" vertical="center" wrapText="1"/>
      <protection/>
    </xf>
    <xf numFmtId="4" fontId="2" fillId="35" borderId="28" xfId="56" applyNumberFormat="1" applyFont="1" applyFill="1" applyBorder="1" applyAlignment="1">
      <alignment horizontal="right" vertical="center" wrapText="1"/>
      <protection/>
    </xf>
    <xf numFmtId="4" fontId="2" fillId="35" borderId="26" xfId="56" applyNumberFormat="1" applyFont="1" applyFill="1" applyBorder="1" applyAlignment="1">
      <alignment horizontal="right" vertical="center" wrapText="1"/>
      <protection/>
    </xf>
    <xf numFmtId="166" fontId="2" fillId="35" borderId="28" xfId="0" applyNumberFormat="1" applyFont="1" applyFill="1" applyBorder="1" applyAlignment="1">
      <alignment horizontal="right" vertical="center" wrapText="1"/>
    </xf>
    <xf numFmtId="4" fontId="2" fillId="35" borderId="29" xfId="56" applyNumberFormat="1" applyFont="1" applyFill="1" applyBorder="1" applyAlignment="1">
      <alignment horizontal="right" vertical="center" wrapText="1"/>
      <protection/>
    </xf>
    <xf numFmtId="0" fontId="3" fillId="33" borderId="0" xfId="55" applyFont="1" applyFill="1" applyAlignment="1">
      <alignment horizontal="center" wrapText="1"/>
      <protection/>
    </xf>
    <xf numFmtId="0" fontId="3" fillId="33" borderId="0" xfId="55" applyFont="1" applyFill="1" applyAlignment="1">
      <alignment horizontal="center"/>
      <protection/>
    </xf>
    <xf numFmtId="0" fontId="2" fillId="33" borderId="0" xfId="55" applyFill="1" applyAlignment="1">
      <alignment horizontal="center"/>
      <protection/>
    </xf>
    <xf numFmtId="4" fontId="2" fillId="35" borderId="25" xfId="56" applyNumberFormat="1" applyFont="1" applyFill="1" applyBorder="1" applyAlignment="1">
      <alignment horizontal="right" vertical="center" wrapText="1"/>
      <protection/>
    </xf>
    <xf numFmtId="4" fontId="2" fillId="35" borderId="27" xfId="56" applyNumberFormat="1" applyFont="1" applyFill="1" applyBorder="1" applyAlignment="1">
      <alignment horizontal="right" vertical="center" wrapText="1"/>
      <protection/>
    </xf>
    <xf numFmtId="164" fontId="2" fillId="35" borderId="29" xfId="56" applyNumberFormat="1" applyFont="1" applyFill="1" applyBorder="1" applyAlignment="1">
      <alignment horizontal="right" vertical="center" wrapText="1"/>
      <protection/>
    </xf>
    <xf numFmtId="0" fontId="16" fillId="33" borderId="0" xfId="55" applyFont="1" applyFill="1" applyBorder="1" applyAlignment="1">
      <alignment horizontal="center"/>
      <protection/>
    </xf>
    <xf numFmtId="0" fontId="10" fillId="34" borderId="31" xfId="56" applyFont="1" applyFill="1" applyBorder="1" applyAlignment="1">
      <alignment horizontal="center" vertical="center" wrapText="1"/>
      <protection/>
    </xf>
    <xf numFmtId="0" fontId="10" fillId="34" borderId="32" xfId="56" applyFont="1" applyFill="1" applyBorder="1" applyAlignment="1">
      <alignment horizontal="center" vertical="center" wrapText="1"/>
      <protection/>
    </xf>
    <xf numFmtId="0" fontId="10" fillId="34" borderId="33" xfId="56" applyFont="1" applyFill="1" applyBorder="1" applyAlignment="1">
      <alignment horizontal="center" vertical="center" wrapText="1"/>
      <protection/>
    </xf>
    <xf numFmtId="0" fontId="10" fillId="34" borderId="34" xfId="56" applyFont="1" applyFill="1" applyBorder="1" applyAlignment="1">
      <alignment horizontal="center" vertical="center"/>
      <protection/>
    </xf>
    <xf numFmtId="4" fontId="3" fillId="34" borderId="35" xfId="56" applyNumberFormat="1" applyFont="1" applyFill="1" applyBorder="1" applyAlignment="1">
      <alignment vertical="center" wrapText="1"/>
      <protection/>
    </xf>
    <xf numFmtId="4" fontId="7" fillId="33" borderId="26" xfId="56" applyNumberFormat="1" applyFont="1" applyFill="1" applyBorder="1" applyAlignment="1">
      <alignment horizontal="right" vertical="center" wrapText="1"/>
      <protection/>
    </xf>
    <xf numFmtId="4" fontId="7" fillId="33" borderId="28" xfId="56" applyNumberFormat="1" applyFont="1" applyFill="1" applyBorder="1" applyAlignment="1">
      <alignment horizontal="right" vertical="center" wrapText="1"/>
      <protection/>
    </xf>
    <xf numFmtId="4" fontId="7" fillId="33" borderId="29" xfId="56" applyNumberFormat="1" applyFont="1" applyFill="1" applyBorder="1" applyAlignment="1">
      <alignment horizontal="right" vertical="center" wrapText="1"/>
      <protection/>
    </xf>
    <xf numFmtId="3" fontId="13" fillId="34" borderId="16" xfId="56" applyNumberFormat="1" applyFont="1" applyFill="1" applyBorder="1" applyAlignment="1">
      <alignment horizontal="center" vertical="top" wrapText="1"/>
      <protection/>
    </xf>
    <xf numFmtId="164" fontId="2" fillId="35" borderId="28" xfId="56" applyNumberFormat="1" applyFont="1" applyFill="1" applyBorder="1" applyAlignment="1">
      <alignment horizontal="right" vertical="center" wrapText="1"/>
      <protection/>
    </xf>
    <xf numFmtId="0" fontId="11" fillId="0" borderId="22" xfId="56" applyFont="1" applyFill="1" applyBorder="1" applyAlignment="1">
      <alignment horizontal="center" vertical="center" wrapText="1"/>
      <protection/>
    </xf>
    <xf numFmtId="164" fontId="11" fillId="0" borderId="22" xfId="56" applyNumberFormat="1" applyFont="1" applyFill="1" applyBorder="1" applyAlignment="1">
      <alignment horizontal="center" vertical="center" wrapText="1"/>
      <protection/>
    </xf>
    <xf numFmtId="164" fontId="11" fillId="0" borderId="23" xfId="56" applyNumberFormat="1" applyFont="1" applyFill="1" applyBorder="1" applyAlignment="1">
      <alignment horizontal="center" vertical="center" wrapText="1"/>
      <protection/>
    </xf>
    <xf numFmtId="0" fontId="15" fillId="33" borderId="0" xfId="55" applyFont="1" applyFill="1" applyAlignment="1">
      <alignment horizontal="center" vertical="center"/>
      <protection/>
    </xf>
    <xf numFmtId="164" fontId="11" fillId="0" borderId="21" xfId="56" applyNumberFormat="1" applyFont="1" applyFill="1" applyBorder="1" applyAlignment="1">
      <alignment horizontal="center" vertical="center" wrapText="1"/>
      <protection/>
    </xf>
    <xf numFmtId="0" fontId="13" fillId="34" borderId="36" xfId="56" applyFont="1" applyFill="1" applyBorder="1" applyAlignment="1">
      <alignment horizontal="center" vertical="center"/>
      <protection/>
    </xf>
    <xf numFmtId="0" fontId="11" fillId="33" borderId="37" xfId="56" applyFont="1" applyFill="1" applyBorder="1" applyAlignment="1">
      <alignment horizontal="center" vertical="center"/>
      <protection/>
    </xf>
    <xf numFmtId="165" fontId="11" fillId="33" borderId="37" xfId="56" applyNumberFormat="1" applyFont="1" applyFill="1" applyBorder="1" applyAlignment="1">
      <alignment horizontal="center" vertical="center" wrapText="1"/>
      <protection/>
    </xf>
    <xf numFmtId="0" fontId="11" fillId="33" borderId="38" xfId="56" applyFont="1" applyFill="1" applyBorder="1" applyAlignment="1">
      <alignment horizontal="center" vertical="center"/>
      <protection/>
    </xf>
    <xf numFmtId="165" fontId="11" fillId="33" borderId="39" xfId="56" applyNumberFormat="1" applyFont="1" applyFill="1" applyBorder="1" applyAlignment="1">
      <alignment horizontal="center" vertical="center" wrapText="1"/>
      <protection/>
    </xf>
    <xf numFmtId="0" fontId="11" fillId="33" borderId="40" xfId="56" applyFont="1" applyFill="1" applyBorder="1" applyAlignment="1">
      <alignment horizontal="center" vertical="center" wrapText="1"/>
      <protection/>
    </xf>
    <xf numFmtId="165" fontId="10" fillId="34" borderId="36" xfId="56" applyNumberFormat="1" applyFont="1" applyFill="1" applyBorder="1" applyAlignment="1">
      <alignment horizontal="center" vertical="center" wrapText="1"/>
      <protection/>
    </xf>
    <xf numFmtId="165" fontId="11" fillId="33" borderId="40" xfId="56" applyNumberFormat="1" applyFont="1" applyFill="1" applyBorder="1" applyAlignment="1">
      <alignment horizontal="center" vertical="center" wrapText="1"/>
      <protection/>
    </xf>
    <xf numFmtId="165" fontId="11" fillId="33" borderId="38" xfId="56" applyNumberFormat="1" applyFont="1" applyFill="1" applyBorder="1" applyAlignment="1">
      <alignment horizontal="center" vertical="center" wrapText="1"/>
      <protection/>
    </xf>
    <xf numFmtId="165" fontId="11" fillId="33" borderId="41" xfId="56" applyNumberFormat="1" applyFont="1" applyFill="1" applyBorder="1" applyAlignment="1">
      <alignment horizontal="center" vertical="center" wrapText="1"/>
      <protection/>
    </xf>
    <xf numFmtId="0" fontId="11" fillId="33" borderId="41" xfId="56" applyFont="1" applyFill="1" applyBorder="1" applyAlignment="1">
      <alignment horizontal="center" vertical="center" wrapText="1"/>
      <protection/>
    </xf>
    <xf numFmtId="0" fontId="11" fillId="33" borderId="38" xfId="56" applyFont="1" applyFill="1" applyBorder="1" applyAlignment="1">
      <alignment horizontal="center" vertical="center" wrapText="1"/>
      <protection/>
    </xf>
    <xf numFmtId="49" fontId="11" fillId="33" borderId="38" xfId="56" applyNumberFormat="1" applyFont="1" applyFill="1" applyBorder="1" applyAlignment="1">
      <alignment horizontal="center" vertical="center" wrapText="1"/>
      <protection/>
    </xf>
    <xf numFmtId="49" fontId="11" fillId="33" borderId="41" xfId="56" applyNumberFormat="1" applyFont="1" applyFill="1" applyBorder="1" applyAlignment="1">
      <alignment horizontal="center" vertical="center" wrapText="1"/>
      <protection/>
    </xf>
    <xf numFmtId="49" fontId="11" fillId="33" borderId="40" xfId="56" applyNumberFormat="1" applyFont="1" applyFill="1" applyBorder="1" applyAlignment="1">
      <alignment horizontal="center" vertical="center" wrapText="1"/>
      <protection/>
    </xf>
    <xf numFmtId="49" fontId="10" fillId="34" borderId="36" xfId="56" applyNumberFormat="1" applyFont="1" applyFill="1" applyBorder="1" applyAlignment="1">
      <alignment horizontal="center" vertical="center" wrapText="1"/>
      <protection/>
    </xf>
    <xf numFmtId="164" fontId="11" fillId="33" borderId="40" xfId="56" applyNumberFormat="1" applyFont="1" applyFill="1" applyBorder="1" applyAlignment="1">
      <alignment horizontal="center" vertical="center" wrapText="1"/>
      <protection/>
    </xf>
    <xf numFmtId="164" fontId="6" fillId="33" borderId="38" xfId="56" applyNumberFormat="1" applyFont="1" applyFill="1" applyBorder="1" applyAlignment="1">
      <alignment horizontal="center" vertical="center" wrapText="1"/>
      <protection/>
    </xf>
    <xf numFmtId="0" fontId="11" fillId="33" borderId="38" xfId="56" applyNumberFormat="1" applyFont="1" applyFill="1" applyBorder="1" applyAlignment="1">
      <alignment horizontal="center" vertical="center" wrapText="1"/>
      <protection/>
    </xf>
    <xf numFmtId="0" fontId="11" fillId="33" borderId="40" xfId="56" applyNumberFormat="1" applyFont="1" applyFill="1" applyBorder="1" applyAlignment="1">
      <alignment horizontal="center" vertical="center" wrapText="1"/>
      <protection/>
    </xf>
    <xf numFmtId="0" fontId="11" fillId="33" borderId="41" xfId="56" applyNumberFormat="1" applyFont="1" applyFill="1" applyBorder="1" applyAlignment="1">
      <alignment horizontal="center" vertical="center" wrapText="1"/>
      <protection/>
    </xf>
    <xf numFmtId="165" fontId="10" fillId="34" borderId="42" xfId="56" applyNumberFormat="1" applyFont="1" applyFill="1" applyBorder="1" applyAlignment="1">
      <alignment horizontal="center" vertical="center" wrapText="1"/>
      <protection/>
    </xf>
    <xf numFmtId="2" fontId="11" fillId="33" borderId="40" xfId="56" applyNumberFormat="1" applyFont="1" applyFill="1" applyBorder="1" applyAlignment="1">
      <alignment horizontal="center" vertical="center" wrapText="1"/>
      <protection/>
    </xf>
    <xf numFmtId="0" fontId="11" fillId="33" borderId="37" xfId="56" applyFont="1" applyFill="1" applyBorder="1" applyAlignment="1">
      <alignment horizontal="center" vertical="center" wrapText="1"/>
      <protection/>
    </xf>
    <xf numFmtId="10" fontId="11" fillId="33" borderId="38" xfId="56" applyNumberFormat="1" applyFont="1" applyFill="1" applyBorder="1" applyAlignment="1">
      <alignment horizontal="center" vertical="center" wrapText="1"/>
      <protection/>
    </xf>
    <xf numFmtId="49" fontId="11" fillId="33" borderId="39" xfId="56" applyNumberFormat="1" applyFont="1" applyFill="1" applyBorder="1" applyAlignment="1">
      <alignment horizontal="center" vertical="center" wrapText="1"/>
      <protection/>
    </xf>
    <xf numFmtId="0" fontId="10" fillId="34" borderId="36" xfId="56" applyFont="1" applyFill="1" applyBorder="1" applyAlignment="1">
      <alignment horizontal="center" vertical="center" wrapText="1"/>
      <protection/>
    </xf>
    <xf numFmtId="0" fontId="11" fillId="33" borderId="39" xfId="56" applyFont="1" applyFill="1" applyBorder="1" applyAlignment="1">
      <alignment horizontal="center" vertical="center" wrapText="1"/>
      <protection/>
    </xf>
    <xf numFmtId="3" fontId="11" fillId="33" borderId="38" xfId="56" applyNumberFormat="1" applyFont="1" applyFill="1" applyBorder="1" applyAlignment="1">
      <alignment horizontal="center" vertical="center" wrapText="1"/>
      <protection/>
    </xf>
    <xf numFmtId="165" fontId="12" fillId="33" borderId="41" xfId="56" applyNumberFormat="1" applyFont="1" applyFill="1" applyBorder="1" applyAlignment="1">
      <alignment horizontal="center" vertical="center" wrapText="1"/>
      <protection/>
    </xf>
    <xf numFmtId="0" fontId="10" fillId="34" borderId="39" xfId="56" applyFont="1" applyFill="1" applyBorder="1" applyAlignment="1">
      <alignment horizontal="center" vertical="center" wrapText="1"/>
      <protection/>
    </xf>
    <xf numFmtId="49" fontId="9" fillId="34" borderId="36" xfId="56" applyNumberFormat="1" applyFont="1" applyFill="1" applyBorder="1" applyAlignment="1">
      <alignment vertical="center" wrapText="1"/>
      <protection/>
    </xf>
    <xf numFmtId="4" fontId="6" fillId="33" borderId="40" xfId="56" applyNumberFormat="1" applyFont="1" applyFill="1" applyBorder="1" applyAlignment="1">
      <alignment horizontal="right" vertical="center" wrapText="1"/>
      <protection/>
    </xf>
    <xf numFmtId="4" fontId="6" fillId="33" borderId="38" xfId="56" applyNumberFormat="1" applyFont="1" applyFill="1" applyBorder="1" applyAlignment="1">
      <alignment horizontal="right" vertical="center" wrapText="1"/>
      <protection/>
    </xf>
    <xf numFmtId="4" fontId="6" fillId="33" borderId="41" xfId="56" applyNumberFormat="1" applyFont="1" applyFill="1" applyBorder="1" applyAlignment="1">
      <alignment horizontal="right" vertical="center" wrapText="1"/>
      <protection/>
    </xf>
    <xf numFmtId="0" fontId="17" fillId="33" borderId="0" xfId="55" applyFont="1" applyFill="1" applyAlignment="1">
      <alignment vertical="center"/>
      <protection/>
    </xf>
    <xf numFmtId="0" fontId="15" fillId="33" borderId="0" xfId="55" applyFont="1" applyFill="1" applyAlignment="1">
      <alignment horizontal="center" vertical="center" wrapText="1"/>
      <protection/>
    </xf>
    <xf numFmtId="0" fontId="15" fillId="0" borderId="0" xfId="55" applyFont="1" applyFill="1" applyAlignment="1">
      <alignment horizontal="center" vertical="center"/>
      <protection/>
    </xf>
    <xf numFmtId="0" fontId="15" fillId="0" borderId="0" xfId="55" applyFont="1" applyAlignment="1">
      <alignment horizontal="center" vertical="center"/>
      <protection/>
    </xf>
    <xf numFmtId="0" fontId="11" fillId="33" borderId="43" xfId="56" applyFont="1" applyFill="1" applyBorder="1" applyAlignment="1">
      <alignment horizontal="center" vertical="center" wrapText="1"/>
      <protection/>
    </xf>
    <xf numFmtId="0" fontId="6" fillId="33" borderId="22" xfId="55" applyFont="1" applyFill="1" applyBorder="1" applyAlignment="1">
      <alignment horizontal="center" vertical="center" wrapText="1"/>
      <protection/>
    </xf>
    <xf numFmtId="0" fontId="11" fillId="33" borderId="22" xfId="56" applyFont="1" applyFill="1" applyBorder="1" applyAlignment="1">
      <alignment horizontal="center" vertical="center" wrapText="1"/>
      <protection/>
    </xf>
    <xf numFmtId="0" fontId="11" fillId="33" borderId="44" xfId="56" applyFont="1" applyFill="1" applyBorder="1" applyAlignment="1">
      <alignment horizontal="center" vertical="center" wrapText="1"/>
      <protection/>
    </xf>
    <xf numFmtId="0" fontId="11" fillId="0" borderId="21" xfId="56" applyFont="1" applyFill="1" applyBorder="1" applyAlignment="1">
      <alignment horizontal="center" vertical="center" wrapText="1"/>
      <protection/>
    </xf>
    <xf numFmtId="0" fontId="11" fillId="0" borderId="44" xfId="56" applyFont="1" applyFill="1" applyBorder="1" applyAlignment="1">
      <alignment horizontal="center" vertical="center" wrapText="1"/>
      <protection/>
    </xf>
    <xf numFmtId="164" fontId="11" fillId="34" borderId="24" xfId="56" applyNumberFormat="1" applyFont="1" applyFill="1" applyBorder="1" applyAlignment="1">
      <alignment horizontal="center" vertical="center" wrapText="1"/>
      <protection/>
    </xf>
    <xf numFmtId="164" fontId="6" fillId="0" borderId="23" xfId="56" applyNumberFormat="1" applyFont="1" applyFill="1" applyBorder="1" applyAlignment="1">
      <alignment horizontal="center" vertical="center" wrapText="1"/>
      <protection/>
    </xf>
    <xf numFmtId="164" fontId="11" fillId="0" borderId="43" xfId="56" applyNumberFormat="1" applyFont="1" applyFill="1" applyBorder="1" applyAlignment="1">
      <alignment horizontal="center" vertical="center" wrapText="1"/>
      <protection/>
    </xf>
    <xf numFmtId="4" fontId="7" fillId="34" borderId="24" xfId="56" applyNumberFormat="1" applyFont="1" applyFill="1" applyBorder="1" applyAlignment="1">
      <alignment horizontal="center" vertical="center" wrapText="1"/>
      <protection/>
    </xf>
    <xf numFmtId="164" fontId="11" fillId="35" borderId="22" xfId="56" applyNumberFormat="1" applyFont="1" applyFill="1" applyBorder="1" applyAlignment="1">
      <alignment horizontal="center" vertical="center" wrapText="1"/>
      <protection/>
    </xf>
    <xf numFmtId="0" fontId="11" fillId="0" borderId="23" xfId="56" applyFont="1" applyFill="1" applyBorder="1" applyAlignment="1">
      <alignment horizontal="center" vertical="center" wrapText="1"/>
      <protection/>
    </xf>
    <xf numFmtId="164" fontId="11" fillId="35" borderId="23" xfId="56" applyNumberFormat="1" applyFont="1" applyFill="1" applyBorder="1" applyAlignment="1">
      <alignment horizontal="center" vertical="center" wrapText="1"/>
      <protection/>
    </xf>
    <xf numFmtId="4" fontId="7" fillId="34" borderId="45" xfId="56" applyNumberFormat="1" applyFont="1" applyFill="1" applyBorder="1" applyAlignment="1">
      <alignment horizontal="center" vertical="center" wrapText="1"/>
      <protection/>
    </xf>
    <xf numFmtId="0" fontId="11" fillId="0" borderId="46" xfId="56" applyFont="1" applyFill="1" applyBorder="1" applyAlignment="1">
      <alignment horizontal="center" vertical="center" wrapText="1"/>
      <protection/>
    </xf>
    <xf numFmtId="4" fontId="3" fillId="34" borderId="44" xfId="56" applyNumberFormat="1" applyFont="1" applyFill="1" applyBorder="1" applyAlignment="1">
      <alignment horizontal="center" vertical="center" wrapText="1"/>
      <protection/>
    </xf>
    <xf numFmtId="4" fontId="4" fillId="34" borderId="24" xfId="56" applyNumberFormat="1" applyFont="1" applyFill="1" applyBorder="1" applyAlignment="1" quotePrefix="1">
      <alignment horizontal="center" vertical="center" wrapText="1"/>
      <protection/>
    </xf>
    <xf numFmtId="0" fontId="15" fillId="33" borderId="0" xfId="55" applyFont="1" applyFill="1" applyAlignment="1">
      <alignment horizontal="center" vertical="center"/>
      <protection/>
    </xf>
    <xf numFmtId="0" fontId="4" fillId="34" borderId="35" xfId="56" applyFont="1" applyFill="1" applyBorder="1" applyAlignment="1">
      <alignment horizontal="center" vertical="center"/>
      <protection/>
    </xf>
    <xf numFmtId="0" fontId="4" fillId="34" borderId="30" xfId="56" applyFont="1" applyFill="1" applyBorder="1" applyAlignment="1">
      <alignment horizontal="center" vertical="center"/>
      <protection/>
    </xf>
    <xf numFmtId="0" fontId="4" fillId="34" borderId="25" xfId="56" applyFont="1" applyFill="1" applyBorder="1" applyAlignment="1">
      <alignment horizontal="center" vertical="center"/>
      <protection/>
    </xf>
    <xf numFmtId="0" fontId="15" fillId="0" borderId="0" xfId="55" applyFont="1" applyAlignment="1">
      <alignment horizontal="center" vertical="center"/>
      <protection/>
    </xf>
    <xf numFmtId="0" fontId="11" fillId="0" borderId="47" xfId="56" applyFont="1" applyFill="1" applyBorder="1" applyAlignment="1">
      <alignment horizontal="left" vertical="top" wrapText="1"/>
      <protection/>
    </xf>
    <xf numFmtId="0" fontId="11" fillId="0" borderId="48" xfId="56" applyFont="1" applyFill="1" applyBorder="1" applyAlignment="1">
      <alignment horizontal="left" vertical="top" wrapText="1"/>
      <protection/>
    </xf>
    <xf numFmtId="0" fontId="11" fillId="0" borderId="49" xfId="56" applyFont="1" applyFill="1" applyBorder="1" applyAlignment="1">
      <alignment horizontal="left" vertical="top" wrapText="1"/>
      <protection/>
    </xf>
    <xf numFmtId="0" fontId="11" fillId="0" borderId="50" xfId="56" applyFont="1" applyFill="1" applyBorder="1" applyAlignment="1">
      <alignment horizontal="left" vertical="top" wrapText="1"/>
      <protection/>
    </xf>
    <xf numFmtId="0" fontId="2" fillId="0" borderId="0" xfId="55" applyAlignment="1">
      <alignment horizontal="center"/>
      <protection/>
    </xf>
    <xf numFmtId="49" fontId="7" fillId="33" borderId="38" xfId="56" applyNumberFormat="1" applyFont="1" applyFill="1" applyBorder="1" applyAlignment="1">
      <alignment horizontal="center" vertical="center" wrapText="1"/>
      <protection/>
    </xf>
    <xf numFmtId="49" fontId="7" fillId="33" borderId="51" xfId="56" applyNumberFormat="1" applyFont="1" applyFill="1" applyBorder="1" applyAlignment="1">
      <alignment horizontal="center" vertical="center" wrapText="1"/>
      <protection/>
    </xf>
    <xf numFmtId="0" fontId="16" fillId="33" borderId="0" xfId="55" applyFont="1" applyFill="1" applyBorder="1" applyAlignment="1">
      <alignment horizontal="center"/>
      <protection/>
    </xf>
    <xf numFmtId="0" fontId="4" fillId="33" borderId="0" xfId="55" applyFont="1" applyFill="1" applyBorder="1" applyAlignment="1">
      <alignment horizontal="center" vertical="center" wrapText="1"/>
      <protection/>
    </xf>
    <xf numFmtId="0" fontId="10" fillId="34" borderId="20" xfId="56" applyFont="1" applyFill="1" applyBorder="1" applyAlignment="1">
      <alignment horizontal="center" vertical="center" wrapText="1"/>
      <protection/>
    </xf>
    <xf numFmtId="0" fontId="10" fillId="34" borderId="52" xfId="56" applyFont="1" applyFill="1" applyBorder="1" applyAlignment="1">
      <alignment horizontal="center" vertical="center" wrapText="1"/>
      <protection/>
    </xf>
    <xf numFmtId="0" fontId="10" fillId="34" borderId="53" xfId="56" applyFont="1" applyFill="1" applyBorder="1" applyAlignment="1">
      <alignment horizontal="center" vertical="center" wrapText="1"/>
      <protection/>
    </xf>
    <xf numFmtId="0" fontId="16" fillId="33" borderId="0" xfId="55" applyFont="1" applyFill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10" fillId="34" borderId="54" xfId="56" applyFont="1" applyFill="1" applyBorder="1" applyAlignment="1">
      <alignment horizontal="center" vertical="center" wrapText="1"/>
      <protection/>
    </xf>
    <xf numFmtId="0" fontId="10" fillId="34" borderId="55" xfId="56" applyFont="1" applyFill="1" applyBorder="1" applyAlignment="1">
      <alignment horizontal="center" vertical="center" wrapText="1"/>
      <protection/>
    </xf>
    <xf numFmtId="0" fontId="10" fillId="34" borderId="56" xfId="56" applyFont="1" applyFill="1" applyBorder="1" applyAlignment="1">
      <alignment horizontal="center" vertical="center" wrapText="1"/>
      <protection/>
    </xf>
    <xf numFmtId="49" fontId="9" fillId="34" borderId="20" xfId="56" applyNumberFormat="1" applyFont="1" applyFill="1" applyBorder="1" applyAlignment="1">
      <alignment horizontal="center" vertical="center" wrapText="1"/>
      <protection/>
    </xf>
    <xf numFmtId="49" fontId="9" fillId="34" borderId="52" xfId="56" applyNumberFormat="1" applyFont="1" applyFill="1" applyBorder="1" applyAlignment="1">
      <alignment horizontal="center" vertical="center" wrapText="1"/>
      <protection/>
    </xf>
    <xf numFmtId="49" fontId="9" fillId="34" borderId="53" xfId="56" applyNumberFormat="1" applyFont="1" applyFill="1" applyBorder="1" applyAlignment="1">
      <alignment horizontal="center" vertical="center" wrapText="1"/>
      <protection/>
    </xf>
    <xf numFmtId="49" fontId="7" fillId="33" borderId="40" xfId="56" applyNumberFormat="1" applyFont="1" applyFill="1" applyBorder="1" applyAlignment="1">
      <alignment horizontal="center" vertical="center" wrapText="1"/>
      <protection/>
    </xf>
    <xf numFmtId="49" fontId="7" fillId="33" borderId="57" xfId="56" applyNumberFormat="1" applyFont="1" applyFill="1" applyBorder="1" applyAlignment="1">
      <alignment horizontal="center" vertical="center" wrapText="1"/>
      <protection/>
    </xf>
    <xf numFmtId="0" fontId="11" fillId="33" borderId="58" xfId="56" applyFont="1" applyFill="1" applyBorder="1" applyAlignment="1">
      <alignment horizontal="center" vertical="top" wrapText="1"/>
      <protection/>
    </xf>
    <xf numFmtId="0" fontId="11" fillId="33" borderId="59" xfId="56" applyFont="1" applyFill="1" applyBorder="1" applyAlignment="1">
      <alignment horizontal="center" vertical="top" wrapText="1"/>
      <protection/>
    </xf>
    <xf numFmtId="0" fontId="11" fillId="33" borderId="60" xfId="56" applyFont="1" applyFill="1" applyBorder="1" applyAlignment="1">
      <alignment horizontal="center" vertical="top" wrapText="1"/>
      <protection/>
    </xf>
    <xf numFmtId="0" fontId="11" fillId="33" borderId="61" xfId="56" applyFont="1" applyFill="1" applyBorder="1" applyAlignment="1">
      <alignment horizontal="center" vertical="top" wrapText="1"/>
      <protection/>
    </xf>
    <xf numFmtId="49" fontId="7" fillId="33" borderId="41" xfId="56" applyNumberFormat="1" applyFont="1" applyFill="1" applyBorder="1" applyAlignment="1">
      <alignment horizontal="center" vertical="center" wrapText="1"/>
      <protection/>
    </xf>
    <xf numFmtId="49" fontId="7" fillId="33" borderId="62" xfId="56" applyNumberFormat="1" applyFont="1" applyFill="1" applyBorder="1" applyAlignment="1">
      <alignment horizontal="center" vertical="center" wrapText="1"/>
      <protection/>
    </xf>
    <xf numFmtId="0" fontId="11" fillId="33" borderId="63" xfId="56" applyFont="1" applyFill="1" applyBorder="1" applyAlignment="1">
      <alignment horizontal="center" vertical="top" wrapText="1"/>
      <protection/>
    </xf>
    <xf numFmtId="0" fontId="11" fillId="33" borderId="64" xfId="56" applyFont="1" applyFill="1" applyBorder="1" applyAlignment="1">
      <alignment horizontal="center" vertical="top" wrapText="1"/>
      <protection/>
    </xf>
    <xf numFmtId="0" fontId="11" fillId="33" borderId="65" xfId="56" applyFont="1" applyFill="1" applyBorder="1" applyAlignment="1">
      <alignment horizontal="center" vertical="top" wrapText="1"/>
      <protection/>
    </xf>
    <xf numFmtId="0" fontId="6" fillId="33" borderId="63" xfId="56" applyFont="1" applyFill="1" applyBorder="1" applyAlignment="1">
      <alignment horizontal="center" vertical="top" wrapText="1"/>
      <protection/>
    </xf>
    <xf numFmtId="0" fontId="6" fillId="33" borderId="64" xfId="56" applyFont="1" applyFill="1" applyBorder="1" applyAlignment="1">
      <alignment horizontal="center" vertical="top" wrapText="1"/>
      <protection/>
    </xf>
    <xf numFmtId="0" fontId="6" fillId="33" borderId="65" xfId="56" applyFont="1" applyFill="1" applyBorder="1" applyAlignment="1">
      <alignment horizontal="center" vertical="top" wrapText="1"/>
      <protection/>
    </xf>
    <xf numFmtId="0" fontId="11" fillId="0" borderId="14" xfId="56" applyFont="1" applyFill="1" applyBorder="1" applyAlignment="1">
      <alignment horizontal="left" vertical="top" wrapText="1"/>
      <protection/>
    </xf>
    <xf numFmtId="0" fontId="11" fillId="0" borderId="12" xfId="56" applyFont="1" applyFill="1" applyBorder="1" applyAlignment="1">
      <alignment horizontal="left" vertical="top" wrapText="1"/>
      <protection/>
    </xf>
    <xf numFmtId="0" fontId="11" fillId="0" borderId="10" xfId="56" applyFont="1" applyFill="1" applyBorder="1" applyAlignment="1">
      <alignment horizontal="left" vertical="top" wrapText="1"/>
      <protection/>
    </xf>
    <xf numFmtId="0" fontId="11" fillId="33" borderId="40" xfId="56" applyFont="1" applyFill="1" applyBorder="1" applyAlignment="1">
      <alignment horizontal="center" vertical="top" wrapText="1"/>
      <protection/>
    </xf>
    <xf numFmtId="0" fontId="11" fillId="33" borderId="38" xfId="56" applyFont="1" applyFill="1" applyBorder="1" applyAlignment="1">
      <alignment horizontal="center" vertical="top" wrapText="1"/>
      <protection/>
    </xf>
    <xf numFmtId="0" fontId="11" fillId="33" borderId="41" xfId="56" applyFont="1" applyFill="1" applyBorder="1" applyAlignment="1">
      <alignment horizontal="center" vertical="top" wrapText="1"/>
      <protection/>
    </xf>
    <xf numFmtId="0" fontId="11" fillId="0" borderId="34" xfId="56" applyFont="1" applyFill="1" applyBorder="1" applyAlignment="1">
      <alignment horizontal="left" vertical="top" wrapText="1"/>
      <protection/>
    </xf>
    <xf numFmtId="0" fontId="11" fillId="0" borderId="66" xfId="56" applyFont="1" applyFill="1" applyBorder="1" applyAlignment="1">
      <alignment horizontal="left" vertical="top" wrapText="1"/>
      <protection/>
    </xf>
    <xf numFmtId="0" fontId="11" fillId="0" borderId="18" xfId="56" applyFont="1" applyFill="1" applyBorder="1" applyAlignment="1">
      <alignment horizontal="left" vertical="top" wrapText="1"/>
      <protection/>
    </xf>
    <xf numFmtId="0" fontId="11" fillId="33" borderId="42" xfId="56" applyFont="1" applyFill="1" applyBorder="1" applyAlignment="1">
      <alignment horizontal="center" vertical="top" wrapText="1"/>
      <protection/>
    </xf>
    <xf numFmtId="0" fontId="11" fillId="33" borderId="67" xfId="56" applyFont="1" applyFill="1" applyBorder="1" applyAlignment="1">
      <alignment horizontal="center" vertical="top" wrapText="1"/>
      <protection/>
    </xf>
    <xf numFmtId="0" fontId="11" fillId="33" borderId="39" xfId="56" applyFont="1" applyFill="1" applyBorder="1" applyAlignment="1">
      <alignment horizontal="center" vertical="top" wrapText="1"/>
      <protection/>
    </xf>
    <xf numFmtId="0" fontId="11" fillId="33" borderId="34" xfId="56" applyFont="1" applyFill="1" applyBorder="1" applyAlignment="1">
      <alignment horizontal="center" vertical="top" wrapText="1"/>
      <protection/>
    </xf>
    <xf numFmtId="0" fontId="11" fillId="33" borderId="66" xfId="56" applyFont="1" applyFill="1" applyBorder="1" applyAlignment="1">
      <alignment horizontal="center" vertical="top" wrapText="1"/>
      <protection/>
    </xf>
    <xf numFmtId="0" fontId="11" fillId="33" borderId="18" xfId="56" applyFont="1" applyFill="1" applyBorder="1" applyAlignment="1">
      <alignment horizontal="center" vertical="top" wrapText="1"/>
      <protection/>
    </xf>
    <xf numFmtId="0" fontId="11" fillId="33" borderId="14" xfId="56" applyFont="1" applyFill="1" applyBorder="1" applyAlignment="1">
      <alignment horizontal="center" vertical="top" wrapText="1"/>
      <protection/>
    </xf>
    <xf numFmtId="0" fontId="11" fillId="33" borderId="12" xfId="56" applyFont="1" applyFill="1" applyBorder="1" applyAlignment="1">
      <alignment horizontal="center" vertical="top" wrapText="1"/>
      <protection/>
    </xf>
    <xf numFmtId="0" fontId="11" fillId="33" borderId="10" xfId="56" applyFont="1" applyFill="1" applyBorder="1" applyAlignment="1">
      <alignment horizontal="center" vertical="top" wrapText="1"/>
      <protection/>
    </xf>
    <xf numFmtId="0" fontId="11" fillId="0" borderId="66" xfId="56" applyFont="1" applyFill="1" applyBorder="1">
      <alignment/>
      <protection/>
    </xf>
    <xf numFmtId="0" fontId="11" fillId="0" borderId="18" xfId="56" applyFont="1" applyFill="1" applyBorder="1">
      <alignment/>
      <protection/>
    </xf>
    <xf numFmtId="0" fontId="11" fillId="33" borderId="66" xfId="56" applyFont="1" applyFill="1" applyBorder="1">
      <alignment/>
      <protection/>
    </xf>
    <xf numFmtId="0" fontId="11" fillId="33" borderId="18" xfId="56" applyFont="1" applyFill="1" applyBorder="1">
      <alignment/>
      <protection/>
    </xf>
    <xf numFmtId="0" fontId="11" fillId="0" borderId="63" xfId="56" applyFont="1" applyFill="1" applyBorder="1" applyAlignment="1">
      <alignment horizontal="center" vertical="top" wrapText="1"/>
      <protection/>
    </xf>
    <xf numFmtId="0" fontId="11" fillId="0" borderId="64" xfId="56" applyFont="1" applyFill="1" applyBorder="1" applyAlignment="1">
      <alignment horizontal="center" vertical="top" wrapText="1"/>
      <protection/>
    </xf>
    <xf numFmtId="0" fontId="11" fillId="0" borderId="65" xfId="56" applyFont="1" applyFill="1" applyBorder="1" applyAlignment="1">
      <alignment horizontal="center" vertical="top" wrapText="1"/>
      <protection/>
    </xf>
    <xf numFmtId="0" fontId="11" fillId="0" borderId="68" xfId="56" applyFont="1" applyFill="1" applyBorder="1" applyAlignment="1">
      <alignment horizontal="left" vertical="top" wrapText="1"/>
      <protection/>
    </xf>
    <xf numFmtId="0" fontId="11" fillId="0" borderId="69" xfId="56" applyFont="1" applyFill="1" applyBorder="1" applyAlignment="1">
      <alignment horizontal="left" vertical="top" wrapText="1"/>
      <protection/>
    </xf>
    <xf numFmtId="0" fontId="11" fillId="0" borderId="70" xfId="56" applyFont="1" applyFill="1" applyBorder="1" applyAlignment="1">
      <alignment horizontal="left" vertical="top" wrapText="1"/>
      <protection/>
    </xf>
    <xf numFmtId="0" fontId="11" fillId="0" borderId="71" xfId="56" applyFont="1" applyFill="1" applyBorder="1" applyAlignment="1">
      <alignment horizontal="left" vertical="top" wrapText="1"/>
      <protection/>
    </xf>
    <xf numFmtId="0" fontId="11" fillId="0" borderId="34" xfId="56" applyFont="1" applyFill="1" applyBorder="1" applyAlignment="1">
      <alignment horizontal="center" vertical="top"/>
      <protection/>
    </xf>
    <xf numFmtId="0" fontId="11" fillId="0" borderId="66" xfId="56" applyFont="1" applyFill="1" applyBorder="1" applyAlignment="1">
      <alignment horizontal="center" vertical="top"/>
      <protection/>
    </xf>
    <xf numFmtId="0" fontId="11" fillId="0" borderId="18" xfId="56" applyFont="1" applyFill="1" applyBorder="1" applyAlignment="1">
      <alignment horizontal="center" vertical="top"/>
      <protection/>
    </xf>
    <xf numFmtId="0" fontId="6" fillId="0" borderId="34" xfId="56" applyFont="1" applyFill="1" applyBorder="1" applyAlignment="1">
      <alignment horizontal="left" vertical="top" wrapText="1"/>
      <protection/>
    </xf>
    <xf numFmtId="0" fontId="6" fillId="0" borderId="66" xfId="56" applyFont="1" applyFill="1" applyBorder="1" applyAlignment="1">
      <alignment horizontal="left" vertical="top" wrapText="1"/>
      <protection/>
    </xf>
    <xf numFmtId="0" fontId="6" fillId="0" borderId="18" xfId="56" applyFont="1" applyFill="1" applyBorder="1" applyAlignment="1">
      <alignment horizontal="left" vertical="top" wrapText="1"/>
      <protection/>
    </xf>
    <xf numFmtId="0" fontId="11" fillId="33" borderId="34" xfId="56" applyFont="1" applyFill="1" applyBorder="1" applyAlignment="1">
      <alignment horizontal="center" vertical="top"/>
      <protection/>
    </xf>
    <xf numFmtId="0" fontId="11" fillId="33" borderId="66" xfId="56" applyFont="1" applyFill="1" applyBorder="1" applyAlignment="1">
      <alignment horizontal="center" vertical="top"/>
      <protection/>
    </xf>
    <xf numFmtId="0" fontId="11" fillId="33" borderId="18" xfId="56" applyFont="1" applyFill="1" applyBorder="1" applyAlignment="1">
      <alignment horizontal="center" vertical="top"/>
      <protection/>
    </xf>
    <xf numFmtId="0" fontId="11" fillId="0" borderId="66" xfId="56" applyFont="1" applyFill="1" applyBorder="1" applyAlignment="1">
      <alignment horizontal="left" vertical="top"/>
      <protection/>
    </xf>
    <xf numFmtId="0" fontId="11" fillId="0" borderId="18" xfId="56" applyFont="1" applyFill="1" applyBorder="1" applyAlignment="1">
      <alignment horizontal="left" vertical="top"/>
      <protection/>
    </xf>
    <xf numFmtId="0" fontId="11" fillId="33" borderId="68" xfId="56" applyFont="1" applyFill="1" applyBorder="1" applyAlignment="1">
      <alignment horizontal="center" vertical="top" wrapText="1"/>
      <protection/>
    </xf>
    <xf numFmtId="0" fontId="11" fillId="33" borderId="69" xfId="56" applyFont="1" applyFill="1" applyBorder="1" applyAlignment="1">
      <alignment horizontal="center" vertical="top" wrapText="1"/>
      <protection/>
    </xf>
    <xf numFmtId="0" fontId="11" fillId="33" borderId="70" xfId="56" applyFont="1" applyFill="1" applyBorder="1" applyAlignment="1">
      <alignment horizontal="center" vertical="top" wrapText="1"/>
      <protection/>
    </xf>
    <xf numFmtId="0" fontId="11" fillId="33" borderId="71" xfId="56" applyFont="1" applyFill="1" applyBorder="1" applyAlignment="1">
      <alignment horizontal="center" vertical="top" wrapText="1"/>
      <protection/>
    </xf>
    <xf numFmtId="0" fontId="11" fillId="36" borderId="63" xfId="56" applyFont="1" applyFill="1" applyBorder="1" applyAlignment="1">
      <alignment horizontal="center" vertical="top" wrapText="1"/>
      <protection/>
    </xf>
    <xf numFmtId="0" fontId="11" fillId="36" borderId="64" xfId="56" applyFont="1" applyFill="1" applyBorder="1" applyAlignment="1">
      <alignment horizontal="center" vertical="top" wrapText="1"/>
      <protection/>
    </xf>
    <xf numFmtId="0" fontId="11" fillId="36" borderId="65" xfId="56" applyFont="1" applyFill="1" applyBorder="1" applyAlignment="1">
      <alignment horizontal="center" vertical="top" wrapText="1"/>
      <protection/>
    </xf>
    <xf numFmtId="0" fontId="4" fillId="34" borderId="0" xfId="56" applyFont="1" applyFill="1" applyBorder="1" applyAlignment="1">
      <alignment horizontal="center" vertical="center" wrapText="1"/>
      <protection/>
    </xf>
    <xf numFmtId="0" fontId="4" fillId="34" borderId="45" xfId="56" applyFont="1" applyFill="1" applyBorder="1" applyAlignment="1">
      <alignment horizontal="center" vertical="center" wrapText="1"/>
      <protection/>
    </xf>
    <xf numFmtId="0" fontId="4" fillId="34" borderId="46" xfId="56" applyFont="1" applyFill="1" applyBorder="1" applyAlignment="1">
      <alignment horizontal="center" vertical="center" wrapText="1"/>
      <protection/>
    </xf>
    <xf numFmtId="0" fontId="4" fillId="34" borderId="44" xfId="56" applyFont="1" applyFill="1" applyBorder="1" applyAlignment="1">
      <alignment horizontal="center" vertical="center" wrapText="1"/>
      <protection/>
    </xf>
    <xf numFmtId="0" fontId="14" fillId="33" borderId="0" xfId="55" applyFont="1" applyFill="1" applyAlignment="1">
      <alignment horizontal="center"/>
      <protection/>
    </xf>
    <xf numFmtId="0" fontId="4" fillId="34" borderId="31" xfId="56" applyFont="1" applyFill="1" applyBorder="1" applyAlignment="1">
      <alignment horizontal="center" vertical="center" wrapText="1"/>
      <protection/>
    </xf>
    <xf numFmtId="0" fontId="4" fillId="34" borderId="72" xfId="56" applyFont="1" applyFill="1" applyBorder="1" applyAlignment="1">
      <alignment horizontal="center" vertical="center" wrapText="1"/>
      <protection/>
    </xf>
    <xf numFmtId="0" fontId="4" fillId="34" borderId="54" xfId="56" applyFont="1" applyFill="1" applyBorder="1" applyAlignment="1">
      <alignment horizontal="center" vertical="center" wrapText="1"/>
      <protection/>
    </xf>
    <xf numFmtId="0" fontId="2" fillId="33" borderId="0" xfId="55" applyFill="1" applyAlignment="1">
      <alignment horizontal="center" vertical="top" wrapText="1"/>
      <protection/>
    </xf>
    <xf numFmtId="49" fontId="15" fillId="33" borderId="0" xfId="55" applyNumberFormat="1" applyFont="1" applyFill="1" applyBorder="1" applyAlignment="1">
      <alignment horizontal="center" vertical="center" wrapText="1"/>
      <protection/>
    </xf>
    <xf numFmtId="0" fontId="14" fillId="33" borderId="0" xfId="56" applyFont="1" applyFill="1" applyAlignment="1">
      <alignment horizontal="center" vertical="center" wrapText="1"/>
      <protection/>
    </xf>
    <xf numFmtId="0" fontId="4" fillId="34" borderId="35" xfId="56" applyFont="1" applyFill="1" applyBorder="1" applyAlignment="1">
      <alignment horizontal="center" vertical="center" wrapText="1"/>
      <protection/>
    </xf>
    <xf numFmtId="0" fontId="4" fillId="34" borderId="30" xfId="56" applyFont="1" applyFill="1" applyBorder="1" applyAlignment="1">
      <alignment horizontal="center" vertical="center" wrapText="1"/>
      <protection/>
    </xf>
    <xf numFmtId="0" fontId="4" fillId="34" borderId="25" xfId="56" applyFont="1" applyFill="1" applyBorder="1" applyAlignment="1">
      <alignment horizontal="center" vertical="center" wrapText="1"/>
      <protection/>
    </xf>
    <xf numFmtId="0" fontId="4" fillId="34" borderId="35" xfId="56" applyFont="1" applyFill="1" applyBorder="1" applyAlignment="1">
      <alignment horizontal="center" vertical="center" wrapText="1"/>
      <protection/>
    </xf>
    <xf numFmtId="0" fontId="4" fillId="34" borderId="30" xfId="56" applyFont="1" applyFill="1" applyBorder="1" applyAlignment="1">
      <alignment horizontal="center" vertical="center" wrapText="1"/>
      <protection/>
    </xf>
    <xf numFmtId="0" fontId="4" fillId="34" borderId="25" xfId="56" applyFont="1" applyFill="1" applyBorder="1" applyAlignment="1">
      <alignment horizontal="center" vertical="center" wrapText="1"/>
      <protection/>
    </xf>
    <xf numFmtId="0" fontId="17" fillId="33" borderId="0" xfId="55" applyFont="1" applyFill="1" applyAlignment="1">
      <alignment horizontal="center"/>
      <protection/>
    </xf>
    <xf numFmtId="0" fontId="15" fillId="33" borderId="0" xfId="55" applyFont="1" applyFill="1" applyAlignment="1">
      <alignment horizontal="center" vertical="top" wrapText="1"/>
      <protection/>
    </xf>
    <xf numFmtId="0" fontId="15" fillId="33" borderId="0" xfId="55" applyFont="1" applyFill="1" applyAlignment="1">
      <alignment horizontal="center"/>
      <protection/>
    </xf>
    <xf numFmtId="0" fontId="4" fillId="34" borderId="35" xfId="56" applyFont="1" applyFill="1" applyBorder="1" applyAlignment="1">
      <alignment horizontal="center" vertical="center"/>
      <protection/>
    </xf>
    <xf numFmtId="0" fontId="4" fillId="34" borderId="30" xfId="56" applyFont="1" applyFill="1" applyBorder="1" applyAlignment="1">
      <alignment horizontal="center" vertical="center"/>
      <protection/>
    </xf>
    <xf numFmtId="0" fontId="4" fillId="34" borderId="25" xfId="56" applyFont="1" applyFill="1" applyBorder="1" applyAlignment="1">
      <alignment horizontal="center" vertical="center"/>
      <protection/>
    </xf>
    <xf numFmtId="0" fontId="14" fillId="33" borderId="0" xfId="55" applyFont="1" applyFill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Foaie1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1" name="Text Box 93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2" name="Text Box 98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3" name="Text Box 109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4" name="Text Box 111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5" name="Text Box 113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6" name="Text Box 118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7" name="Text Box 119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8" name="Text Box 122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9" name="Text Box 124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10" name="Text Box 126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11" name="Text Box 131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12" name="Text Box 132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13" name="Text Box 135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14" name="Text Box 137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15" name="Text Box 139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16" name="Text Box 143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17" name="Text Box 144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18" name="Text Box 147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19" name="Text Box 149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20" name="Text Box 151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21" name="Text Box 93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22" name="Text Box 98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23" name="Text Box 109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24" name="Text Box 111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25" name="Text Box 113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26" name="Text Box 118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27" name="Text Box 119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28" name="Text Box 122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29" name="Text Box 124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30" name="Text Box 126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31" name="Text Box 131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32" name="Text Box 132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33" name="Text Box 135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34" name="Text Box 137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35" name="Text Box 139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36" name="Text Box 143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37" name="Text Box 144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38" name="Text Box 147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39" name="Text Box 149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40" name="Text Box 151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41" name="Text Box 93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42" name="Text Box 98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43" name="Text Box 109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44" name="Text Box 111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45" name="Text Box 113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46" name="Text Box 118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47" name="Text Box 119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48" name="Text Box 122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49" name="Text Box 124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50" name="Text Box 126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51" name="Text Box 131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52" name="Text Box 132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53" name="Text Box 135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54" name="Text Box 137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55" name="Text Box 139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56" name="Text Box 143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57" name="Text Box 144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58" name="Text Box 147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59" name="Text Box 149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60" name="Text Box 151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61" name="Text Box 93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62" name="Text Box 98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63" name="Text Box 109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64" name="Text Box 111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65" name="Text Box 113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66" name="Text Box 118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67" name="Text Box 119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68" name="Text Box 122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69" name="Text Box 124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70" name="Text Box 126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71" name="Text Box 131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72" name="Text Box 132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73" name="Text Box 135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74" name="Text Box 137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75" name="Text Box 139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76" name="Text Box 143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77" name="Text Box 144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78" name="Text Box 147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79" name="Text Box 149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80" name="Text Box 151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189</xdr:row>
      <xdr:rowOff>161925</xdr:rowOff>
    </xdr:from>
    <xdr:ext cx="0" cy="85725"/>
    <xdr:sp>
      <xdr:nvSpPr>
        <xdr:cNvPr id="81" name="Text Box 126"/>
        <xdr:cNvSpPr>
          <a:spLocks/>
        </xdr:cNvSpPr>
      </xdr:nvSpPr>
      <xdr:spPr>
        <a:xfrm>
          <a:off x="9582150" y="33889950"/>
          <a:ext cx="0" cy="85725"/>
        </a:xfrm>
        <a:custGeom>
          <a:pathLst>
            <a:path h="10000" w="0">
              <a:moveTo>
                <a:pt x="0" y="0"/>
              </a:moveTo>
              <a:lnTo>
                <a:pt x="0" y="100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82" name="Text Box 93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83" name="Text Box 98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84" name="Text Box 109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85" name="Text Box 111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86" name="Text Box 113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87" name="Text Box 118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88" name="Text Box 119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89" name="Text Box 122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90" name="Text Box 124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91" name="Text Box 126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92" name="Text Box 131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93" name="Text Box 132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94" name="Text Box 135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95" name="Text Box 137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96" name="Text Box 139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97" name="Text Box 143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98" name="Text Box 144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99" name="Text Box 147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100" name="Text Box 149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0" cy="628650"/>
    <xdr:sp fLocksText="0">
      <xdr:nvSpPr>
        <xdr:cNvPr id="101" name="Text Box 151"/>
        <xdr:cNvSpPr txBox="1">
          <a:spLocks noChangeArrowheads="1"/>
        </xdr:cNvSpPr>
      </xdr:nvSpPr>
      <xdr:spPr>
        <a:xfrm>
          <a:off x="9582150" y="3356610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62"/>
  <sheetViews>
    <sheetView tabSelected="1" view="pageBreakPreview" zoomScaleSheetLayoutView="100" workbookViewId="0" topLeftCell="A38">
      <selection activeCell="A5" sqref="A5:G5"/>
    </sheetView>
  </sheetViews>
  <sheetFormatPr defaultColWidth="9.140625" defaultRowHeight="15"/>
  <cols>
    <col min="1" max="1" width="4.8515625" style="6" customWidth="1"/>
    <col min="2" max="2" width="73.8515625" style="2" customWidth="1"/>
    <col min="3" max="3" width="4.7109375" style="6" customWidth="1"/>
    <col min="4" max="4" width="3.8515625" style="6" bestFit="1" customWidth="1"/>
    <col min="5" max="5" width="56.421875" style="6" customWidth="1"/>
    <col min="6" max="6" width="29.140625" style="3" customWidth="1"/>
    <col min="7" max="7" width="30.00390625" style="64" customWidth="1"/>
    <col min="8" max="9" width="14.7109375" style="1" customWidth="1"/>
    <col min="10" max="10" width="10.421875" style="1" bestFit="1" customWidth="1"/>
    <col min="11" max="16384" width="9.140625" style="1" customWidth="1"/>
  </cols>
  <sheetData>
    <row r="1" spans="1:7" ht="20.25">
      <c r="A1" s="262"/>
      <c r="B1" s="262"/>
      <c r="C1" s="262"/>
      <c r="D1" s="262"/>
      <c r="E1" s="262"/>
      <c r="F1" s="262"/>
      <c r="G1" s="262"/>
    </row>
    <row r="2" spans="1:7" ht="20.25">
      <c r="A2" s="262"/>
      <c r="B2" s="262"/>
      <c r="C2" s="262"/>
      <c r="D2" s="262"/>
      <c r="E2" s="262"/>
      <c r="F2" s="262"/>
      <c r="G2" s="262"/>
    </row>
    <row r="4" spans="1:7" ht="20.25">
      <c r="A4" s="262" t="s">
        <v>148</v>
      </c>
      <c r="B4" s="262"/>
      <c r="C4" s="262"/>
      <c r="D4" s="262"/>
      <c r="E4" s="262"/>
      <c r="F4" s="262"/>
      <c r="G4" s="262"/>
    </row>
    <row r="5" spans="1:7" ht="23.25">
      <c r="A5" s="275" t="s">
        <v>149</v>
      </c>
      <c r="B5" s="275"/>
      <c r="C5" s="275"/>
      <c r="D5" s="275"/>
      <c r="E5" s="275"/>
      <c r="F5" s="275"/>
      <c r="G5" s="275"/>
    </row>
    <row r="7" spans="5:7" ht="18">
      <c r="E7" s="277"/>
      <c r="F7" s="277"/>
      <c r="G7" s="277"/>
    </row>
    <row r="9" spans="6:7" ht="18">
      <c r="F9" s="276"/>
      <c r="G9" s="276"/>
    </row>
    <row r="10" spans="6:7" ht="12.75">
      <c r="F10" s="266"/>
      <c r="G10" s="266"/>
    </row>
    <row r="11" spans="5:7" ht="20.25" customHeight="1">
      <c r="E11" s="172" t="s">
        <v>152</v>
      </c>
      <c r="F11" s="172"/>
      <c r="G11" s="172"/>
    </row>
    <row r="12" spans="5:7" ht="21.75" customHeight="1">
      <c r="E12" s="172" t="s">
        <v>160</v>
      </c>
      <c r="F12" s="172"/>
      <c r="G12" s="172"/>
    </row>
    <row r="13" spans="5:7" ht="23.25" customHeight="1">
      <c r="E13" s="172" t="s">
        <v>151</v>
      </c>
      <c r="F13" s="172"/>
      <c r="G13" s="172"/>
    </row>
    <row r="14" spans="5:7" ht="18" hidden="1">
      <c r="E14" s="114"/>
      <c r="F14" s="152"/>
      <c r="G14" s="153"/>
    </row>
    <row r="15" spans="5:7" ht="15.75" customHeight="1" hidden="1">
      <c r="E15" s="154"/>
      <c r="F15" s="176"/>
      <c r="G15" s="176"/>
    </row>
    <row r="16" spans="5:7" ht="18" hidden="1">
      <c r="E16" s="114"/>
      <c r="F16" s="152"/>
      <c r="G16" s="153"/>
    </row>
    <row r="17" spans="5:7" ht="12.75" customHeight="1" hidden="1">
      <c r="E17" s="114"/>
      <c r="F17" s="154"/>
      <c r="G17" s="153"/>
    </row>
    <row r="18" spans="5:7" ht="15.75" customHeight="1" hidden="1">
      <c r="E18" s="154"/>
      <c r="F18" s="176"/>
      <c r="G18" s="176"/>
    </row>
    <row r="19" spans="5:7" ht="15.75" customHeight="1" hidden="1">
      <c r="E19" s="154"/>
      <c r="F19" s="176"/>
      <c r="G19" s="176"/>
    </row>
    <row r="20" spans="5:7" ht="15.75" customHeight="1">
      <c r="E20" s="176" t="s">
        <v>153</v>
      </c>
      <c r="F20" s="176"/>
      <c r="G20" s="176"/>
    </row>
    <row r="21" spans="5:7" ht="15.75" customHeight="1">
      <c r="E21" s="154"/>
      <c r="F21" s="154"/>
      <c r="G21" s="154"/>
    </row>
    <row r="22" spans="1:7" ht="57" customHeight="1">
      <c r="A22" s="151"/>
      <c r="B22" s="151"/>
      <c r="C22" s="151"/>
      <c r="D22" s="151"/>
      <c r="E22" s="151"/>
      <c r="F22" s="151"/>
      <c r="G22" s="151"/>
    </row>
    <row r="23" spans="1:9" ht="45" customHeight="1">
      <c r="A23" s="268" t="s">
        <v>150</v>
      </c>
      <c r="B23" s="268"/>
      <c r="C23" s="268"/>
      <c r="D23" s="268"/>
      <c r="E23" s="268"/>
      <c r="F23" s="268"/>
      <c r="G23" s="268"/>
      <c r="H23" s="62"/>
      <c r="I23" s="62"/>
    </row>
    <row r="24" spans="1:9" ht="19.5" customHeight="1">
      <c r="A24" s="268">
        <v>2016</v>
      </c>
      <c r="B24" s="268"/>
      <c r="C24" s="268"/>
      <c r="D24" s="268"/>
      <c r="E24" s="268"/>
      <c r="F24" s="268"/>
      <c r="G24" s="268"/>
      <c r="H24" s="62"/>
      <c r="I24" s="62"/>
    </row>
    <row r="25" spans="1:9" ht="15" customHeight="1" thickBot="1">
      <c r="A25" s="62"/>
      <c r="B25" s="62"/>
      <c r="C25" s="62"/>
      <c r="D25" s="62"/>
      <c r="E25" s="62"/>
      <c r="F25" s="63"/>
      <c r="G25" s="65"/>
      <c r="H25" s="62"/>
      <c r="I25" s="62"/>
    </row>
    <row r="26" spans="1:10" ht="23.25" customHeight="1">
      <c r="A26" s="269" t="s">
        <v>135</v>
      </c>
      <c r="B26" s="173" t="s">
        <v>134</v>
      </c>
      <c r="C26" s="278" t="s">
        <v>133</v>
      </c>
      <c r="D26" s="272"/>
      <c r="E26" s="263" t="s">
        <v>136</v>
      </c>
      <c r="F26" s="269" t="s">
        <v>145</v>
      </c>
      <c r="G26" s="259" t="s">
        <v>144</v>
      </c>
      <c r="H26" s="258"/>
      <c r="I26" s="258"/>
      <c r="J26" s="19"/>
    </row>
    <row r="27" spans="1:10" ht="24.75" customHeight="1">
      <c r="A27" s="270"/>
      <c r="B27" s="174"/>
      <c r="C27" s="279"/>
      <c r="D27" s="273"/>
      <c r="E27" s="264"/>
      <c r="F27" s="270"/>
      <c r="G27" s="260"/>
      <c r="H27" s="258"/>
      <c r="I27" s="258"/>
      <c r="J27" s="19"/>
    </row>
    <row r="28" spans="1:10" ht="39" customHeight="1" thickBot="1">
      <c r="A28" s="271"/>
      <c r="B28" s="175"/>
      <c r="C28" s="280"/>
      <c r="D28" s="274"/>
      <c r="E28" s="265"/>
      <c r="F28" s="271"/>
      <c r="G28" s="261"/>
      <c r="H28" s="258"/>
      <c r="I28" s="258"/>
      <c r="J28" s="19"/>
    </row>
    <row r="29" spans="1:10" ht="13.5" thickBot="1">
      <c r="A29" s="61">
        <v>0</v>
      </c>
      <c r="B29" s="59">
        <v>1</v>
      </c>
      <c r="C29" s="60">
        <v>2</v>
      </c>
      <c r="D29" s="59">
        <v>3</v>
      </c>
      <c r="E29" s="116">
        <v>4</v>
      </c>
      <c r="F29" s="109">
        <v>5</v>
      </c>
      <c r="G29" s="69">
        <v>6</v>
      </c>
      <c r="H29" s="58"/>
      <c r="I29" s="58"/>
      <c r="J29" s="19"/>
    </row>
    <row r="30" spans="1:10" ht="12.75" customHeight="1">
      <c r="A30" s="206">
        <v>1</v>
      </c>
      <c r="B30" s="218" t="s">
        <v>132</v>
      </c>
      <c r="C30" s="247" t="s">
        <v>130</v>
      </c>
      <c r="D30" s="51" t="s">
        <v>8</v>
      </c>
      <c r="E30" s="117"/>
      <c r="F30" s="78">
        <v>0</v>
      </c>
      <c r="G30" s="155"/>
      <c r="H30" s="57"/>
      <c r="I30" s="57"/>
      <c r="J30" s="19"/>
    </row>
    <row r="31" spans="1:10" ht="12.75">
      <c r="A31" s="206"/>
      <c r="B31" s="249"/>
      <c r="C31" s="247"/>
      <c r="D31" s="45" t="s">
        <v>6</v>
      </c>
      <c r="E31" s="118"/>
      <c r="F31" s="87">
        <v>70000</v>
      </c>
      <c r="G31" s="156"/>
      <c r="H31" s="35"/>
      <c r="I31" s="35"/>
      <c r="J31" s="19"/>
    </row>
    <row r="32" spans="1:10" ht="12.75">
      <c r="A32" s="206"/>
      <c r="B32" s="249"/>
      <c r="C32" s="247"/>
      <c r="D32" s="45" t="s">
        <v>2</v>
      </c>
      <c r="E32" s="119"/>
      <c r="F32" s="92">
        <f>F31*0.015</f>
        <v>1050</v>
      </c>
      <c r="G32" s="157"/>
      <c r="H32" s="44"/>
      <c r="I32" s="44"/>
      <c r="J32" s="19"/>
    </row>
    <row r="33" spans="1:10" ht="13.5" thickBot="1">
      <c r="A33" s="207"/>
      <c r="B33" s="250"/>
      <c r="C33" s="248"/>
      <c r="D33" s="43" t="s">
        <v>0</v>
      </c>
      <c r="E33" s="120" t="s">
        <v>131</v>
      </c>
      <c r="F33" s="97">
        <v>200000</v>
      </c>
      <c r="G33" s="158"/>
      <c r="H33" s="31"/>
      <c r="I33" s="31"/>
      <c r="J33" s="19"/>
    </row>
    <row r="34" spans="1:10" ht="12.75">
      <c r="A34" s="205">
        <v>2</v>
      </c>
      <c r="B34" s="217" t="s">
        <v>137</v>
      </c>
      <c r="C34" s="246" t="s">
        <v>130</v>
      </c>
      <c r="D34" s="46" t="s">
        <v>8</v>
      </c>
      <c r="E34" s="121"/>
      <c r="F34" s="91">
        <v>0</v>
      </c>
      <c r="G34" s="159"/>
      <c r="H34" s="35"/>
      <c r="I34" s="35"/>
      <c r="J34" s="19"/>
    </row>
    <row r="35" spans="1:10" ht="12.75">
      <c r="A35" s="206"/>
      <c r="B35" s="218"/>
      <c r="C35" s="247"/>
      <c r="D35" s="45" t="s">
        <v>6</v>
      </c>
      <c r="E35" s="118" t="s">
        <v>138</v>
      </c>
      <c r="F35" s="98">
        <v>98053.13</v>
      </c>
      <c r="G35" s="111" t="s">
        <v>146</v>
      </c>
      <c r="H35" s="35"/>
      <c r="I35" s="35"/>
      <c r="J35" s="19"/>
    </row>
    <row r="36" spans="1:10" ht="12.75">
      <c r="A36" s="206"/>
      <c r="B36" s="218"/>
      <c r="C36" s="247"/>
      <c r="D36" s="45" t="s">
        <v>2</v>
      </c>
      <c r="E36" s="119"/>
      <c r="F36" s="92">
        <f>F35*0.015</f>
        <v>1470.79695</v>
      </c>
      <c r="G36" s="111"/>
      <c r="H36" s="35"/>
      <c r="I36" s="35"/>
      <c r="J36" s="19"/>
    </row>
    <row r="37" spans="1:10" ht="13.5" thickBot="1">
      <c r="A37" s="207"/>
      <c r="B37" s="219"/>
      <c r="C37" s="248"/>
      <c r="D37" s="43" t="s">
        <v>0</v>
      </c>
      <c r="E37" s="120"/>
      <c r="F37" s="97">
        <v>0</v>
      </c>
      <c r="G37" s="160"/>
      <c r="H37" s="35"/>
      <c r="I37" s="35"/>
      <c r="J37" s="19"/>
    </row>
    <row r="38" spans="1:10" s="5" customFormat="1" ht="12.75" customHeight="1" thickBot="1">
      <c r="A38" s="186" t="s">
        <v>129</v>
      </c>
      <c r="B38" s="187"/>
      <c r="C38" s="188"/>
      <c r="D38" s="39"/>
      <c r="E38" s="122"/>
      <c r="F38" s="30">
        <f>SUM(F30:F37)</f>
        <v>370573.92695</v>
      </c>
      <c r="G38" s="161"/>
      <c r="H38" s="38"/>
      <c r="I38" s="38"/>
      <c r="J38" s="42"/>
    </row>
    <row r="39" spans="1:10" s="5" customFormat="1" ht="12.75" customHeight="1">
      <c r="A39" s="205">
        <v>3</v>
      </c>
      <c r="B39" s="217" t="s">
        <v>128</v>
      </c>
      <c r="C39" s="220" t="s">
        <v>126</v>
      </c>
      <c r="D39" s="34" t="s">
        <v>8</v>
      </c>
      <c r="E39" s="123"/>
      <c r="F39" s="78">
        <v>0</v>
      </c>
      <c r="G39" s="115"/>
      <c r="H39" s="35"/>
      <c r="I39" s="35"/>
      <c r="J39" s="42"/>
    </row>
    <row r="40" spans="1:10" s="5" customFormat="1" ht="12.75" customHeight="1">
      <c r="A40" s="206"/>
      <c r="B40" s="218"/>
      <c r="C40" s="221"/>
      <c r="D40" s="33" t="s">
        <v>6</v>
      </c>
      <c r="E40" s="124"/>
      <c r="F40" s="80">
        <v>0</v>
      </c>
      <c r="G40" s="112"/>
      <c r="H40" s="35"/>
      <c r="I40" s="35"/>
      <c r="J40" s="42"/>
    </row>
    <row r="41" spans="1:10" s="5" customFormat="1" ht="12.75" customHeight="1">
      <c r="A41" s="206"/>
      <c r="B41" s="218"/>
      <c r="C41" s="221"/>
      <c r="D41" s="33" t="s">
        <v>2</v>
      </c>
      <c r="E41" s="124"/>
      <c r="F41" s="80">
        <v>0</v>
      </c>
      <c r="G41" s="112"/>
      <c r="H41" s="35"/>
      <c r="I41" s="35"/>
      <c r="J41" s="42"/>
    </row>
    <row r="42" spans="1:10" s="5" customFormat="1" ht="13.5" thickBot="1">
      <c r="A42" s="207"/>
      <c r="B42" s="219"/>
      <c r="C42" s="222"/>
      <c r="D42" s="36" t="s">
        <v>0</v>
      </c>
      <c r="E42" s="125" t="s">
        <v>127</v>
      </c>
      <c r="F42" s="99">
        <v>191461.3</v>
      </c>
      <c r="G42" s="113"/>
      <c r="H42" s="54"/>
      <c r="I42" s="54"/>
      <c r="J42" s="42"/>
    </row>
    <row r="43" spans="1:10" s="5" customFormat="1" ht="12.75" customHeight="1" thickBot="1">
      <c r="A43" s="186" t="s">
        <v>125</v>
      </c>
      <c r="B43" s="187"/>
      <c r="C43" s="188"/>
      <c r="D43" s="39"/>
      <c r="E43" s="122"/>
      <c r="F43" s="30">
        <f>SUM(F39:F42)</f>
        <v>191461.3</v>
      </c>
      <c r="G43" s="161"/>
      <c r="H43" s="38"/>
      <c r="I43" s="38"/>
      <c r="J43" s="42"/>
    </row>
    <row r="44" spans="1:10" ht="12.75" customHeight="1">
      <c r="A44" s="205">
        <v>4</v>
      </c>
      <c r="B44" s="217" t="s">
        <v>124</v>
      </c>
      <c r="C44" s="220" t="s">
        <v>122</v>
      </c>
      <c r="D44" s="34" t="s">
        <v>8</v>
      </c>
      <c r="E44" s="121"/>
      <c r="F44" s="84">
        <v>0</v>
      </c>
      <c r="G44" s="115"/>
      <c r="H44" s="52"/>
      <c r="I44" s="52"/>
      <c r="J44" s="19"/>
    </row>
    <row r="45" spans="1:10" ht="12.75">
      <c r="A45" s="206"/>
      <c r="B45" s="218"/>
      <c r="C45" s="221"/>
      <c r="D45" s="33" t="s">
        <v>6</v>
      </c>
      <c r="E45" s="124" t="s">
        <v>123</v>
      </c>
      <c r="F45" s="110">
        <v>1000000</v>
      </c>
      <c r="G45" s="112"/>
      <c r="H45" s="52"/>
      <c r="I45" s="52"/>
      <c r="J45" s="19"/>
    </row>
    <row r="46" spans="1:10" ht="12.75">
      <c r="A46" s="206"/>
      <c r="B46" s="218"/>
      <c r="C46" s="221"/>
      <c r="D46" s="33" t="s">
        <v>2</v>
      </c>
      <c r="E46" s="124"/>
      <c r="F46" s="92">
        <f>F45*0.015</f>
        <v>15000</v>
      </c>
      <c r="G46" s="112"/>
      <c r="H46" s="37"/>
      <c r="I46" s="37"/>
      <c r="J46" s="19"/>
    </row>
    <row r="47" spans="1:10" ht="12.75" customHeight="1" thickBot="1">
      <c r="A47" s="207"/>
      <c r="B47" s="219"/>
      <c r="C47" s="222"/>
      <c r="D47" s="36" t="s">
        <v>0</v>
      </c>
      <c r="E47" s="126"/>
      <c r="F47" s="82">
        <v>0</v>
      </c>
      <c r="G47" s="113"/>
      <c r="H47" s="35"/>
      <c r="I47" s="35"/>
      <c r="J47" s="19"/>
    </row>
    <row r="48" spans="1:10" ht="12.75" customHeight="1" thickBot="1">
      <c r="A48" s="186" t="s">
        <v>121</v>
      </c>
      <c r="B48" s="187"/>
      <c r="C48" s="188"/>
      <c r="D48" s="39"/>
      <c r="E48" s="122"/>
      <c r="F48" s="71">
        <f>SUM(F44:F47)</f>
        <v>1015000</v>
      </c>
      <c r="G48" s="161"/>
      <c r="H48" s="55"/>
      <c r="I48" s="55"/>
      <c r="J48" s="19"/>
    </row>
    <row r="49" spans="1:10" s="5" customFormat="1" ht="12.75" customHeight="1">
      <c r="A49" s="205">
        <v>5</v>
      </c>
      <c r="B49" s="177" t="s">
        <v>120</v>
      </c>
      <c r="C49" s="220" t="s">
        <v>116</v>
      </c>
      <c r="D49" s="34" t="s">
        <v>8</v>
      </c>
      <c r="E49" s="121"/>
      <c r="F49" s="78">
        <v>0</v>
      </c>
      <c r="G49" s="115"/>
      <c r="H49" s="35"/>
      <c r="I49" s="35"/>
      <c r="J49" s="42"/>
    </row>
    <row r="50" spans="1:10" s="5" customFormat="1" ht="12.75" customHeight="1">
      <c r="A50" s="206"/>
      <c r="B50" s="178"/>
      <c r="C50" s="221"/>
      <c r="D50" s="33" t="s">
        <v>6</v>
      </c>
      <c r="E50" s="127"/>
      <c r="F50" s="80">
        <v>0</v>
      </c>
      <c r="G50" s="112"/>
      <c r="H50" s="35"/>
      <c r="I50" s="35"/>
      <c r="J50" s="42"/>
    </row>
    <row r="51" spans="1:10" s="5" customFormat="1" ht="12.75" customHeight="1">
      <c r="A51" s="206"/>
      <c r="B51" s="179"/>
      <c r="C51" s="221"/>
      <c r="D51" s="33" t="s">
        <v>2</v>
      </c>
      <c r="E51" s="128"/>
      <c r="F51" s="80">
        <v>0</v>
      </c>
      <c r="G51" s="112"/>
      <c r="H51" s="35"/>
      <c r="I51" s="35"/>
      <c r="J51" s="42"/>
    </row>
    <row r="52" spans="1:10" s="5" customFormat="1" ht="13.5" thickBot="1">
      <c r="A52" s="207"/>
      <c r="B52" s="180"/>
      <c r="C52" s="222"/>
      <c r="D52" s="36" t="s">
        <v>0</v>
      </c>
      <c r="E52" s="129" t="s">
        <v>119</v>
      </c>
      <c r="F52" s="99">
        <v>500000</v>
      </c>
      <c r="G52" s="113"/>
      <c r="H52" s="53"/>
      <c r="I52" s="53"/>
      <c r="J52" s="42"/>
    </row>
    <row r="53" spans="1:10" s="5" customFormat="1" ht="12.75" customHeight="1" hidden="1">
      <c r="A53" s="255">
        <v>29</v>
      </c>
      <c r="B53" s="177" t="s">
        <v>118</v>
      </c>
      <c r="C53" s="220" t="s">
        <v>116</v>
      </c>
      <c r="D53" s="34" t="s">
        <v>8</v>
      </c>
      <c r="E53" s="130"/>
      <c r="F53" s="91"/>
      <c r="G53" s="115"/>
      <c r="H53" s="35"/>
      <c r="I53" s="35"/>
      <c r="J53" s="42"/>
    </row>
    <row r="54" spans="1:10" s="5" customFormat="1" ht="12.75" customHeight="1" hidden="1">
      <c r="A54" s="256"/>
      <c r="B54" s="178"/>
      <c r="C54" s="221"/>
      <c r="D54" s="33" t="s">
        <v>6</v>
      </c>
      <c r="E54" s="127"/>
      <c r="F54" s="90"/>
      <c r="G54" s="112"/>
      <c r="H54" s="35"/>
      <c r="I54" s="35"/>
      <c r="J54" s="42"/>
    </row>
    <row r="55" spans="1:10" s="5" customFormat="1" ht="12.75" customHeight="1" hidden="1">
      <c r="A55" s="256"/>
      <c r="B55" s="179"/>
      <c r="C55" s="221"/>
      <c r="D55" s="33" t="s">
        <v>2</v>
      </c>
      <c r="E55" s="128"/>
      <c r="F55" s="90"/>
      <c r="G55" s="112"/>
      <c r="H55" s="35"/>
      <c r="I55" s="35"/>
      <c r="J55" s="42"/>
    </row>
    <row r="56" spans="1:10" s="5" customFormat="1" ht="12.75" customHeight="1" hidden="1" thickBot="1">
      <c r="A56" s="257"/>
      <c r="B56" s="180"/>
      <c r="C56" s="222"/>
      <c r="D56" s="36" t="s">
        <v>0</v>
      </c>
      <c r="E56" s="125"/>
      <c r="F56" s="99"/>
      <c r="G56" s="162"/>
      <c r="H56" s="52"/>
      <c r="I56" s="52"/>
      <c r="J56" s="42"/>
    </row>
    <row r="57" spans="1:10" s="5" customFormat="1" ht="12.75" customHeight="1">
      <c r="A57" s="205">
        <v>6</v>
      </c>
      <c r="B57" s="217" t="s">
        <v>117</v>
      </c>
      <c r="C57" s="199" t="s">
        <v>116</v>
      </c>
      <c r="D57" s="34" t="s">
        <v>8</v>
      </c>
      <c r="E57" s="123"/>
      <c r="F57" s="91">
        <v>0</v>
      </c>
      <c r="G57" s="115"/>
      <c r="H57" s="35"/>
      <c r="I57" s="35"/>
      <c r="J57" s="42"/>
    </row>
    <row r="58" spans="1:10" s="5" customFormat="1" ht="12.75">
      <c r="A58" s="206"/>
      <c r="B58" s="218"/>
      <c r="C58" s="200"/>
      <c r="D58" s="33" t="s">
        <v>6</v>
      </c>
      <c r="E58" s="124" t="s">
        <v>115</v>
      </c>
      <c r="F58" s="90">
        <v>700000</v>
      </c>
      <c r="G58" s="112"/>
      <c r="H58" s="35"/>
      <c r="I58" s="35"/>
      <c r="J58" s="42"/>
    </row>
    <row r="59" spans="1:10" s="5" customFormat="1" ht="12.75">
      <c r="A59" s="206"/>
      <c r="B59" s="218"/>
      <c r="C59" s="201"/>
      <c r="D59" s="33" t="s">
        <v>2</v>
      </c>
      <c r="E59" s="118"/>
      <c r="F59" s="92">
        <f>F58*0.015</f>
        <v>10500</v>
      </c>
      <c r="G59" s="163"/>
      <c r="H59" s="37"/>
      <c r="I59" s="37"/>
      <c r="J59" s="42"/>
    </row>
    <row r="60" spans="1:10" s="5" customFormat="1" ht="12.75" customHeight="1" thickBot="1">
      <c r="A60" s="207"/>
      <c r="B60" s="219"/>
      <c r="C60" s="202"/>
      <c r="D60" s="36" t="s">
        <v>0</v>
      </c>
      <c r="E60" s="126"/>
      <c r="F60" s="83">
        <v>0</v>
      </c>
      <c r="G60" s="162"/>
      <c r="H60" s="52"/>
      <c r="I60" s="52"/>
      <c r="J60" s="42"/>
    </row>
    <row r="61" spans="1:10" ht="12.75" customHeight="1" thickBot="1">
      <c r="A61" s="186" t="s">
        <v>114</v>
      </c>
      <c r="B61" s="187"/>
      <c r="C61" s="188"/>
      <c r="D61" s="39"/>
      <c r="E61" s="131"/>
      <c r="F61" s="30">
        <f>SUM(F49:F60)</f>
        <v>1210500</v>
      </c>
      <c r="G61" s="164"/>
      <c r="H61" s="38"/>
      <c r="I61" s="38"/>
      <c r="J61" s="19"/>
    </row>
    <row r="62" spans="1:10" ht="12.75" customHeight="1">
      <c r="A62" s="205">
        <v>7</v>
      </c>
      <c r="B62" s="177" t="s">
        <v>113</v>
      </c>
      <c r="C62" s="199" t="s">
        <v>107</v>
      </c>
      <c r="D62" s="34" t="s">
        <v>8</v>
      </c>
      <c r="E62" s="123"/>
      <c r="F62" s="78">
        <v>0</v>
      </c>
      <c r="G62" s="115"/>
      <c r="H62" s="35"/>
      <c r="I62" s="35"/>
      <c r="J62" s="19"/>
    </row>
    <row r="63" spans="1:10" ht="12.75">
      <c r="A63" s="206"/>
      <c r="B63" s="178"/>
      <c r="C63" s="200"/>
      <c r="D63" s="33" t="s">
        <v>6</v>
      </c>
      <c r="E63" s="124" t="s">
        <v>112</v>
      </c>
      <c r="F63" s="90">
        <v>126000</v>
      </c>
      <c r="G63" s="112" t="s">
        <v>146</v>
      </c>
      <c r="H63" s="35"/>
      <c r="I63" s="35"/>
      <c r="J63" s="19"/>
    </row>
    <row r="64" spans="1:10" ht="12.75">
      <c r="A64" s="206"/>
      <c r="B64" s="179"/>
      <c r="C64" s="201"/>
      <c r="D64" s="33" t="s">
        <v>2</v>
      </c>
      <c r="E64" s="124"/>
      <c r="F64" s="92">
        <f>F63*0.015</f>
        <v>1890</v>
      </c>
      <c r="G64" s="165"/>
      <c r="H64" s="37"/>
      <c r="I64" s="37"/>
      <c r="J64" s="19"/>
    </row>
    <row r="65" spans="1:10" s="5" customFormat="1" ht="12.75" customHeight="1" thickBot="1">
      <c r="A65" s="207"/>
      <c r="B65" s="180"/>
      <c r="C65" s="202"/>
      <c r="D65" s="36" t="s">
        <v>0</v>
      </c>
      <c r="E65" s="126"/>
      <c r="F65" s="93">
        <v>0</v>
      </c>
      <c r="G65" s="113"/>
      <c r="H65" s="35"/>
      <c r="I65" s="35"/>
      <c r="J65" s="42"/>
    </row>
    <row r="66" spans="1:10" s="5" customFormat="1" ht="12.75" customHeight="1">
      <c r="A66" s="205">
        <v>8</v>
      </c>
      <c r="B66" s="217" t="s">
        <v>111</v>
      </c>
      <c r="C66" s="220" t="s">
        <v>107</v>
      </c>
      <c r="D66" s="34" t="s">
        <v>8</v>
      </c>
      <c r="E66" s="123"/>
      <c r="F66" s="91">
        <v>0</v>
      </c>
      <c r="G66" s="115"/>
      <c r="H66" s="35"/>
      <c r="I66" s="35"/>
      <c r="J66" s="42"/>
    </row>
    <row r="67" spans="1:10" s="5" customFormat="1" ht="24">
      <c r="A67" s="206"/>
      <c r="B67" s="218"/>
      <c r="C67" s="221"/>
      <c r="D67" s="33" t="s">
        <v>6</v>
      </c>
      <c r="E67" s="124" t="s">
        <v>110</v>
      </c>
      <c r="F67" s="90">
        <v>1872110.26</v>
      </c>
      <c r="G67" s="165" t="s">
        <v>146</v>
      </c>
      <c r="H67" s="31"/>
      <c r="I67" s="31"/>
      <c r="J67" s="42"/>
    </row>
    <row r="68" spans="1:10" s="5" customFormat="1" ht="12.75">
      <c r="A68" s="206"/>
      <c r="B68" s="218"/>
      <c r="C68" s="221"/>
      <c r="D68" s="33" t="s">
        <v>2</v>
      </c>
      <c r="E68" s="124"/>
      <c r="F68" s="92">
        <f>F67*0.015</f>
        <v>28081.653899999998</v>
      </c>
      <c r="G68" s="112"/>
      <c r="H68" s="37"/>
      <c r="I68" s="37"/>
      <c r="J68" s="42"/>
    </row>
    <row r="69" spans="1:10" s="5" customFormat="1" ht="12.75" customHeight="1" thickBot="1">
      <c r="A69" s="207"/>
      <c r="B69" s="219"/>
      <c r="C69" s="222"/>
      <c r="D69" s="36" t="s">
        <v>0</v>
      </c>
      <c r="E69" s="125"/>
      <c r="F69" s="82">
        <v>0</v>
      </c>
      <c r="G69" s="113"/>
      <c r="H69" s="35"/>
      <c r="I69" s="35"/>
      <c r="J69" s="42"/>
    </row>
    <row r="70" spans="1:10" s="5" customFormat="1" ht="12.75">
      <c r="A70" s="205">
        <v>9</v>
      </c>
      <c r="B70" s="236" t="s">
        <v>109</v>
      </c>
      <c r="C70" s="251" t="s">
        <v>107</v>
      </c>
      <c r="D70" s="34" t="s">
        <v>8</v>
      </c>
      <c r="E70" s="132" t="s">
        <v>108</v>
      </c>
      <c r="F70" s="85">
        <v>12595.98</v>
      </c>
      <c r="G70" s="115" t="s">
        <v>157</v>
      </c>
      <c r="H70" s="35"/>
      <c r="I70" s="35"/>
      <c r="J70" s="42"/>
    </row>
    <row r="71" spans="1:10" s="5" customFormat="1" ht="12.75">
      <c r="A71" s="206"/>
      <c r="B71" s="237"/>
      <c r="C71" s="252"/>
      <c r="D71" s="33" t="s">
        <v>6</v>
      </c>
      <c r="E71" s="133"/>
      <c r="F71" s="80">
        <v>0</v>
      </c>
      <c r="G71" s="112"/>
      <c r="H71" s="35"/>
      <c r="I71" s="35"/>
      <c r="J71" s="42"/>
    </row>
    <row r="72" spans="1:10" s="5" customFormat="1" ht="12.75" customHeight="1">
      <c r="A72" s="206"/>
      <c r="B72" s="238"/>
      <c r="C72" s="253"/>
      <c r="D72" s="33" t="s">
        <v>2</v>
      </c>
      <c r="E72" s="134"/>
      <c r="F72" s="86">
        <v>0</v>
      </c>
      <c r="G72" s="112"/>
      <c r="H72" s="44"/>
      <c r="I72" s="44"/>
      <c r="J72" s="42"/>
    </row>
    <row r="73" spans="1:10" s="5" customFormat="1" ht="12.75" customHeight="1" thickBot="1">
      <c r="A73" s="207"/>
      <c r="B73" s="239"/>
      <c r="C73" s="254"/>
      <c r="D73" s="36" t="s">
        <v>0</v>
      </c>
      <c r="E73" s="125"/>
      <c r="F73" s="82">
        <v>0</v>
      </c>
      <c r="G73" s="113"/>
      <c r="H73" s="35"/>
      <c r="I73" s="35"/>
      <c r="J73" s="42"/>
    </row>
    <row r="74" spans="1:10" s="5" customFormat="1" ht="12.75" customHeight="1" thickBot="1">
      <c r="A74" s="186" t="s">
        <v>106</v>
      </c>
      <c r="B74" s="187"/>
      <c r="C74" s="188"/>
      <c r="D74" s="39"/>
      <c r="E74" s="122"/>
      <c r="F74" s="30">
        <f>SUM(F62:F73)</f>
        <v>2040677.8939</v>
      </c>
      <c r="G74" s="164"/>
      <c r="H74" s="38"/>
      <c r="I74" s="38"/>
      <c r="J74" s="42"/>
    </row>
    <row r="75" spans="1:10" ht="12.75">
      <c r="A75" s="233">
        <v>10</v>
      </c>
      <c r="B75" s="217" t="s">
        <v>105</v>
      </c>
      <c r="C75" s="246" t="s">
        <v>104</v>
      </c>
      <c r="D75" s="46" t="s">
        <v>8</v>
      </c>
      <c r="E75" s="135"/>
      <c r="F75" s="78">
        <v>0</v>
      </c>
      <c r="G75" s="115"/>
      <c r="H75" s="35"/>
      <c r="I75" s="35"/>
      <c r="J75" s="19"/>
    </row>
    <row r="76" spans="1:10" ht="12.75">
      <c r="A76" s="234"/>
      <c r="B76" s="249"/>
      <c r="C76" s="247"/>
      <c r="D76" s="45" t="s">
        <v>6</v>
      </c>
      <c r="E76" s="134" t="s">
        <v>103</v>
      </c>
      <c r="F76" s="80">
        <v>1000000</v>
      </c>
      <c r="G76" s="112"/>
      <c r="H76" s="31"/>
      <c r="I76" s="31"/>
      <c r="J76" s="19"/>
    </row>
    <row r="77" spans="1:10" s="5" customFormat="1" ht="12.75">
      <c r="A77" s="234"/>
      <c r="B77" s="249"/>
      <c r="C77" s="247"/>
      <c r="D77" s="45" t="s">
        <v>2</v>
      </c>
      <c r="E77" s="134"/>
      <c r="F77" s="92">
        <f>F76*0.015</f>
        <v>15000</v>
      </c>
      <c r="G77" s="112"/>
      <c r="H77" s="37"/>
      <c r="I77" s="37"/>
      <c r="J77" s="42"/>
    </row>
    <row r="78" spans="1:10" s="5" customFormat="1" ht="12.75" customHeight="1" thickBot="1">
      <c r="A78" s="235"/>
      <c r="B78" s="250"/>
      <c r="C78" s="248"/>
      <c r="D78" s="43" t="s">
        <v>0</v>
      </c>
      <c r="E78" s="136"/>
      <c r="F78" s="82">
        <v>0</v>
      </c>
      <c r="G78" s="113"/>
      <c r="H78" s="35"/>
      <c r="I78" s="35"/>
      <c r="J78" s="42"/>
    </row>
    <row r="79" spans="1:10" s="5" customFormat="1" ht="12.75" customHeight="1" thickBot="1">
      <c r="A79" s="186" t="s">
        <v>102</v>
      </c>
      <c r="B79" s="187"/>
      <c r="C79" s="188"/>
      <c r="D79" s="50"/>
      <c r="E79" s="122"/>
      <c r="F79" s="30">
        <f>SUM(F75:F78)</f>
        <v>1015000</v>
      </c>
      <c r="G79" s="164"/>
      <c r="H79" s="38"/>
      <c r="I79" s="38"/>
      <c r="J79" s="42"/>
    </row>
    <row r="80" spans="1:10" s="5" customFormat="1" ht="12.75">
      <c r="A80" s="205">
        <v>11</v>
      </c>
      <c r="B80" s="243" t="s">
        <v>101</v>
      </c>
      <c r="C80" s="246" t="s">
        <v>100</v>
      </c>
      <c r="D80" s="46" t="s">
        <v>8</v>
      </c>
      <c r="E80" s="123" t="s">
        <v>42</v>
      </c>
      <c r="F80" s="78">
        <v>19813.03</v>
      </c>
      <c r="G80" s="159" t="s">
        <v>157</v>
      </c>
      <c r="H80" s="41"/>
      <c r="I80" s="41"/>
      <c r="J80" s="42"/>
    </row>
    <row r="81" spans="1:10" s="5" customFormat="1" ht="12.75" customHeight="1">
      <c r="A81" s="206"/>
      <c r="B81" s="244"/>
      <c r="C81" s="247"/>
      <c r="D81" s="45" t="s">
        <v>6</v>
      </c>
      <c r="E81" s="118"/>
      <c r="F81" s="79">
        <v>0</v>
      </c>
      <c r="G81" s="111"/>
      <c r="H81" s="35"/>
      <c r="I81" s="35"/>
      <c r="J81" s="42"/>
    </row>
    <row r="82" spans="1:10" s="5" customFormat="1" ht="12.75" customHeight="1">
      <c r="A82" s="206"/>
      <c r="B82" s="244"/>
      <c r="C82" s="247"/>
      <c r="D82" s="45" t="s">
        <v>2</v>
      </c>
      <c r="E82" s="119"/>
      <c r="F82" s="86">
        <v>0</v>
      </c>
      <c r="G82" s="111"/>
      <c r="H82" s="44"/>
      <c r="I82" s="44"/>
      <c r="J82" s="42"/>
    </row>
    <row r="83" spans="1:10" s="5" customFormat="1" ht="12.75" customHeight="1" thickBot="1">
      <c r="A83" s="207"/>
      <c r="B83" s="245"/>
      <c r="C83" s="248"/>
      <c r="D83" s="43" t="s">
        <v>0</v>
      </c>
      <c r="E83" s="120"/>
      <c r="F83" s="82">
        <v>0</v>
      </c>
      <c r="G83" s="166"/>
      <c r="H83" s="35"/>
      <c r="I83" s="35"/>
      <c r="J83" s="42"/>
    </row>
    <row r="84" spans="1:10" s="5" customFormat="1" ht="12.75" customHeight="1" thickBot="1">
      <c r="A84" s="186" t="s">
        <v>99</v>
      </c>
      <c r="B84" s="187"/>
      <c r="C84" s="188"/>
      <c r="D84" s="50"/>
      <c r="E84" s="122"/>
      <c r="F84" s="30">
        <f>SUM(F80:F83)</f>
        <v>19813.03</v>
      </c>
      <c r="G84" s="164"/>
      <c r="H84" s="38"/>
      <c r="I84" s="38"/>
      <c r="J84" s="42"/>
    </row>
    <row r="85" spans="1:10" s="5" customFormat="1" ht="12.75" customHeight="1">
      <c r="A85" s="205">
        <v>12</v>
      </c>
      <c r="B85" s="217" t="s">
        <v>98</v>
      </c>
      <c r="C85" s="220" t="s">
        <v>91</v>
      </c>
      <c r="D85" s="46" t="s">
        <v>8</v>
      </c>
      <c r="E85" s="123"/>
      <c r="F85" s="78">
        <v>0</v>
      </c>
      <c r="G85" s="115"/>
      <c r="H85" s="35"/>
      <c r="I85" s="35"/>
      <c r="J85" s="42"/>
    </row>
    <row r="86" spans="1:10" s="5" customFormat="1" ht="24">
      <c r="A86" s="206"/>
      <c r="B86" s="218"/>
      <c r="C86" s="221"/>
      <c r="D86" s="45" t="s">
        <v>6</v>
      </c>
      <c r="E86" s="124" t="s">
        <v>97</v>
      </c>
      <c r="F86" s="80">
        <v>600000</v>
      </c>
      <c r="G86" s="112"/>
      <c r="H86" s="31"/>
      <c r="I86" s="31"/>
      <c r="J86" s="42"/>
    </row>
    <row r="87" spans="1:10" s="5" customFormat="1" ht="12.75">
      <c r="A87" s="206"/>
      <c r="B87" s="218"/>
      <c r="C87" s="221"/>
      <c r="D87" s="45" t="s">
        <v>2</v>
      </c>
      <c r="E87" s="124"/>
      <c r="F87" s="92">
        <f>F86*0.015</f>
        <v>9000</v>
      </c>
      <c r="G87" s="112"/>
      <c r="H87" s="37"/>
      <c r="I87" s="37"/>
      <c r="J87" s="42"/>
    </row>
    <row r="88" spans="1:10" s="5" customFormat="1" ht="24.75" thickBot="1">
      <c r="A88" s="207"/>
      <c r="B88" s="219"/>
      <c r="C88" s="222"/>
      <c r="D88" s="43" t="s">
        <v>0</v>
      </c>
      <c r="E88" s="125" t="s">
        <v>96</v>
      </c>
      <c r="F88" s="82">
        <v>15000</v>
      </c>
      <c r="G88" s="167" t="s">
        <v>158</v>
      </c>
      <c r="H88" s="35"/>
      <c r="I88" s="35"/>
      <c r="J88" s="42"/>
    </row>
    <row r="89" spans="1:10" s="5" customFormat="1" ht="12.75" customHeight="1">
      <c r="A89" s="205">
        <v>13</v>
      </c>
      <c r="B89" s="217" t="s">
        <v>95</v>
      </c>
      <c r="C89" s="220" t="s">
        <v>91</v>
      </c>
      <c r="D89" s="46" t="s">
        <v>8</v>
      </c>
      <c r="E89" s="123"/>
      <c r="F89" s="78">
        <v>0</v>
      </c>
      <c r="G89" s="115"/>
      <c r="H89" s="35"/>
      <c r="I89" s="35"/>
      <c r="J89" s="42"/>
    </row>
    <row r="90" spans="1:10" s="5" customFormat="1" ht="12.75" customHeight="1">
      <c r="A90" s="206"/>
      <c r="B90" s="218"/>
      <c r="C90" s="221"/>
      <c r="D90" s="45" t="s">
        <v>6</v>
      </c>
      <c r="E90" s="124"/>
      <c r="F90" s="87">
        <v>0</v>
      </c>
      <c r="G90" s="112"/>
      <c r="H90" s="35"/>
      <c r="I90" s="35"/>
      <c r="J90" s="42"/>
    </row>
    <row r="91" spans="1:10" s="5" customFormat="1" ht="12.75" customHeight="1">
      <c r="A91" s="206"/>
      <c r="B91" s="218"/>
      <c r="C91" s="221"/>
      <c r="D91" s="45" t="s">
        <v>2</v>
      </c>
      <c r="E91" s="124"/>
      <c r="F91" s="81">
        <v>0</v>
      </c>
      <c r="G91" s="112"/>
      <c r="H91" s="37"/>
      <c r="I91" s="37"/>
      <c r="J91" s="42"/>
    </row>
    <row r="92" spans="1:10" s="5" customFormat="1" ht="13.5" thickBot="1">
      <c r="A92" s="207"/>
      <c r="B92" s="219"/>
      <c r="C92" s="222"/>
      <c r="D92" s="43" t="s">
        <v>0</v>
      </c>
      <c r="E92" s="125" t="s">
        <v>94</v>
      </c>
      <c r="F92" s="82">
        <v>500000</v>
      </c>
      <c r="G92" s="113"/>
      <c r="H92" s="35"/>
      <c r="I92" s="35"/>
      <c r="J92" s="42"/>
    </row>
    <row r="93" spans="1:10" s="5" customFormat="1" ht="12.75" customHeight="1">
      <c r="A93" s="233">
        <v>14</v>
      </c>
      <c r="B93" s="236" t="s">
        <v>93</v>
      </c>
      <c r="C93" s="240" t="s">
        <v>91</v>
      </c>
      <c r="D93" s="46" t="s">
        <v>8</v>
      </c>
      <c r="E93" s="135"/>
      <c r="F93" s="78">
        <v>0</v>
      </c>
      <c r="G93" s="115"/>
      <c r="H93" s="35"/>
      <c r="I93" s="35"/>
      <c r="J93" s="42"/>
    </row>
    <row r="94" spans="1:10" s="5" customFormat="1" ht="12.75">
      <c r="A94" s="234"/>
      <c r="B94" s="237"/>
      <c r="C94" s="241"/>
      <c r="D94" s="45" t="s">
        <v>6</v>
      </c>
      <c r="E94" s="134" t="s">
        <v>92</v>
      </c>
      <c r="F94" s="90">
        <v>1200000</v>
      </c>
      <c r="G94" s="165"/>
      <c r="H94" s="31"/>
      <c r="I94" s="31"/>
      <c r="J94" s="42"/>
    </row>
    <row r="95" spans="1:10" s="5" customFormat="1" ht="12.75">
      <c r="A95" s="234"/>
      <c r="B95" s="238"/>
      <c r="C95" s="241"/>
      <c r="D95" s="45" t="s">
        <v>2</v>
      </c>
      <c r="E95" s="134"/>
      <c r="F95" s="92">
        <f>F94*0.015</f>
        <v>18000</v>
      </c>
      <c r="G95" s="112"/>
      <c r="H95" s="37"/>
      <c r="I95" s="37"/>
      <c r="J95" s="42"/>
    </row>
    <row r="96" spans="1:10" s="5" customFormat="1" ht="12.75" customHeight="1" thickBot="1">
      <c r="A96" s="235"/>
      <c r="B96" s="239"/>
      <c r="C96" s="242"/>
      <c r="D96" s="43" t="s">
        <v>0</v>
      </c>
      <c r="E96" s="136"/>
      <c r="F96" s="82">
        <v>0</v>
      </c>
      <c r="G96" s="113"/>
      <c r="H96" s="35"/>
      <c r="I96" s="35"/>
      <c r="J96" s="42"/>
    </row>
    <row r="97" spans="1:10" s="5" customFormat="1" ht="12.75" customHeight="1" thickBot="1">
      <c r="A97" s="186" t="s">
        <v>90</v>
      </c>
      <c r="B97" s="187"/>
      <c r="C97" s="188"/>
      <c r="D97" s="50"/>
      <c r="E97" s="122"/>
      <c r="F97" s="30">
        <f>SUM(F85:F96)</f>
        <v>2342000</v>
      </c>
      <c r="G97" s="164"/>
      <c r="H97" s="38"/>
      <c r="I97" s="38"/>
      <c r="J97" s="42"/>
    </row>
    <row r="98" spans="1:10" s="5" customFormat="1" ht="12.75" customHeight="1">
      <c r="A98" s="233">
        <v>15</v>
      </c>
      <c r="B98" s="211" t="s">
        <v>89</v>
      </c>
      <c r="C98" s="214" t="s">
        <v>87</v>
      </c>
      <c r="D98" s="34" t="s">
        <v>8</v>
      </c>
      <c r="E98" s="123"/>
      <c r="F98" s="78">
        <v>0</v>
      </c>
      <c r="G98" s="115"/>
      <c r="H98" s="31"/>
      <c r="I98" s="31"/>
      <c r="J98" s="42"/>
    </row>
    <row r="99" spans="1:10" s="5" customFormat="1" ht="24">
      <c r="A99" s="234"/>
      <c r="B99" s="212"/>
      <c r="C99" s="215"/>
      <c r="D99" s="45" t="s">
        <v>6</v>
      </c>
      <c r="E99" s="127" t="s">
        <v>88</v>
      </c>
      <c r="F99" s="90">
        <v>468777.91</v>
      </c>
      <c r="G99" s="112" t="s">
        <v>146</v>
      </c>
      <c r="H99" s="31"/>
      <c r="I99" s="31"/>
      <c r="J99" s="42"/>
    </row>
    <row r="100" spans="1:10" s="5" customFormat="1" ht="17.25" customHeight="1">
      <c r="A100" s="234"/>
      <c r="B100" s="212"/>
      <c r="C100" s="215"/>
      <c r="D100" s="45" t="s">
        <v>2</v>
      </c>
      <c r="E100" s="124"/>
      <c r="F100" s="92">
        <f>F99*0.015</f>
        <v>7031.66865</v>
      </c>
      <c r="G100" s="112"/>
      <c r="H100" s="32"/>
      <c r="I100" s="32"/>
      <c r="J100" s="42"/>
    </row>
    <row r="101" spans="1:10" s="5" customFormat="1" ht="13.5" thickBot="1">
      <c r="A101" s="235"/>
      <c r="B101" s="213"/>
      <c r="C101" s="216"/>
      <c r="D101" s="43" t="s">
        <v>0</v>
      </c>
      <c r="E101" s="125"/>
      <c r="F101" s="82">
        <v>0</v>
      </c>
      <c r="G101" s="167"/>
      <c r="H101" s="31"/>
      <c r="I101" s="31"/>
      <c r="J101" s="42"/>
    </row>
    <row r="102" spans="1:10" s="5" customFormat="1" ht="12.75" customHeight="1" thickBot="1">
      <c r="A102" s="186" t="s">
        <v>86</v>
      </c>
      <c r="B102" s="187"/>
      <c r="C102" s="188"/>
      <c r="D102" s="50"/>
      <c r="E102" s="122"/>
      <c r="F102" s="30">
        <f>SUM(F98:F101)</f>
        <v>475809.57865</v>
      </c>
      <c r="G102" s="164"/>
      <c r="H102" s="38"/>
      <c r="I102" s="38"/>
      <c r="J102" s="42"/>
    </row>
    <row r="103" spans="1:10" s="5" customFormat="1" ht="12.75">
      <c r="A103" s="233">
        <v>16</v>
      </c>
      <c r="B103" s="211" t="s">
        <v>142</v>
      </c>
      <c r="C103" s="214" t="s">
        <v>141</v>
      </c>
      <c r="D103" s="34" t="s">
        <v>8</v>
      </c>
      <c r="E103" s="123" t="s">
        <v>143</v>
      </c>
      <c r="F103" s="78">
        <v>13006.55</v>
      </c>
      <c r="G103" s="115" t="s">
        <v>157</v>
      </c>
      <c r="H103" s="38"/>
      <c r="I103" s="38"/>
      <c r="J103" s="42"/>
    </row>
    <row r="104" spans="1:10" s="5" customFormat="1" ht="12.75" customHeight="1">
      <c r="A104" s="234"/>
      <c r="B104" s="212"/>
      <c r="C104" s="215"/>
      <c r="D104" s="45" t="s">
        <v>6</v>
      </c>
      <c r="E104" s="127"/>
      <c r="F104" s="90">
        <v>0</v>
      </c>
      <c r="G104" s="112"/>
      <c r="H104" s="38"/>
      <c r="I104" s="38"/>
      <c r="J104" s="42"/>
    </row>
    <row r="105" spans="1:10" s="5" customFormat="1" ht="12.75" customHeight="1">
      <c r="A105" s="234"/>
      <c r="B105" s="212"/>
      <c r="C105" s="215"/>
      <c r="D105" s="45" t="s">
        <v>2</v>
      </c>
      <c r="E105" s="124"/>
      <c r="F105" s="92">
        <v>0</v>
      </c>
      <c r="G105" s="112"/>
      <c r="H105" s="38"/>
      <c r="I105" s="38"/>
      <c r="J105" s="42"/>
    </row>
    <row r="106" spans="1:10" s="5" customFormat="1" ht="13.5" thickBot="1">
      <c r="A106" s="235"/>
      <c r="B106" s="213"/>
      <c r="C106" s="216"/>
      <c r="D106" s="43" t="s">
        <v>0</v>
      </c>
      <c r="E106" s="125"/>
      <c r="F106" s="82">
        <v>0</v>
      </c>
      <c r="G106" s="113"/>
      <c r="H106" s="38"/>
      <c r="I106" s="38"/>
      <c r="J106" s="42"/>
    </row>
    <row r="107" spans="1:10" s="5" customFormat="1" ht="12.75" customHeight="1" thickBot="1">
      <c r="A107" s="101"/>
      <c r="B107" s="102"/>
      <c r="C107" s="103"/>
      <c r="D107" s="104"/>
      <c r="E107" s="137"/>
      <c r="F107" s="105">
        <f>SUM(F103:F106)</f>
        <v>13006.55</v>
      </c>
      <c r="G107" s="168"/>
      <c r="H107" s="38"/>
      <c r="I107" s="38"/>
      <c r="J107" s="42"/>
    </row>
    <row r="108" spans="1:10" ht="12.75">
      <c r="A108" s="205">
        <v>17</v>
      </c>
      <c r="B108" s="217" t="s">
        <v>85</v>
      </c>
      <c r="C108" s="246" t="s">
        <v>84</v>
      </c>
      <c r="D108" s="46" t="s">
        <v>8</v>
      </c>
      <c r="E108" s="135" t="s">
        <v>42</v>
      </c>
      <c r="F108" s="88">
        <v>34091.57</v>
      </c>
      <c r="G108" s="115" t="s">
        <v>157</v>
      </c>
      <c r="H108" s="47"/>
      <c r="I108" s="47"/>
      <c r="J108" s="19"/>
    </row>
    <row r="109" spans="1:10" ht="12.75" customHeight="1">
      <c r="A109" s="206"/>
      <c r="B109" s="218"/>
      <c r="C109" s="247"/>
      <c r="D109" s="45" t="s">
        <v>6</v>
      </c>
      <c r="E109" s="134"/>
      <c r="F109" s="80">
        <v>0</v>
      </c>
      <c r="G109" s="111"/>
      <c r="H109" s="35"/>
      <c r="I109" s="35"/>
      <c r="J109" s="19"/>
    </row>
    <row r="110" spans="1:10" ht="12.75" customHeight="1">
      <c r="A110" s="206"/>
      <c r="B110" s="218"/>
      <c r="C110" s="247"/>
      <c r="D110" s="45" t="s">
        <v>2</v>
      </c>
      <c r="E110" s="134"/>
      <c r="F110" s="86">
        <v>0</v>
      </c>
      <c r="G110" s="112"/>
      <c r="H110" s="44"/>
      <c r="I110" s="44"/>
      <c r="J110" s="19"/>
    </row>
    <row r="111" spans="1:10" ht="12.75" customHeight="1" thickBot="1">
      <c r="A111" s="207"/>
      <c r="B111" s="219"/>
      <c r="C111" s="248"/>
      <c r="D111" s="43" t="s">
        <v>0</v>
      </c>
      <c r="E111" s="136"/>
      <c r="F111" s="82">
        <v>0</v>
      </c>
      <c r="G111" s="113"/>
      <c r="H111" s="35"/>
      <c r="I111" s="35"/>
      <c r="J111" s="19"/>
    </row>
    <row r="112" spans="1:10" ht="12.75" customHeight="1" thickBot="1">
      <c r="A112" s="186" t="s">
        <v>83</v>
      </c>
      <c r="B112" s="187"/>
      <c r="C112" s="188"/>
      <c r="D112" s="39"/>
      <c r="E112" s="122"/>
      <c r="F112" s="30">
        <f>SUM(F108:F111)</f>
        <v>34091.57</v>
      </c>
      <c r="G112" s="164"/>
      <c r="H112" s="38"/>
      <c r="I112" s="38"/>
      <c r="J112" s="19"/>
    </row>
    <row r="113" spans="1:10" ht="12.75" customHeight="1">
      <c r="A113" s="205">
        <v>18</v>
      </c>
      <c r="B113" s="177" t="s">
        <v>82</v>
      </c>
      <c r="C113" s="199" t="s">
        <v>79</v>
      </c>
      <c r="D113" s="34" t="s">
        <v>8</v>
      </c>
      <c r="E113" s="123"/>
      <c r="F113" s="78">
        <v>0</v>
      </c>
      <c r="G113" s="115"/>
      <c r="H113" s="35"/>
      <c r="I113" s="35"/>
      <c r="J113" s="19"/>
    </row>
    <row r="114" spans="1:10" ht="12.75" customHeight="1">
      <c r="A114" s="206"/>
      <c r="B114" s="178"/>
      <c r="C114" s="200"/>
      <c r="D114" s="45" t="s">
        <v>6</v>
      </c>
      <c r="E114" s="124"/>
      <c r="F114" s="80">
        <v>0</v>
      </c>
      <c r="G114" s="112"/>
      <c r="H114" s="35"/>
      <c r="I114" s="35"/>
      <c r="J114" s="19"/>
    </row>
    <row r="115" spans="1:10" ht="12.75" customHeight="1">
      <c r="A115" s="206"/>
      <c r="B115" s="179"/>
      <c r="C115" s="201"/>
      <c r="D115" s="45" t="s">
        <v>2</v>
      </c>
      <c r="E115" s="124"/>
      <c r="F115" s="86">
        <v>0</v>
      </c>
      <c r="G115" s="112"/>
      <c r="H115" s="44"/>
      <c r="I115" s="44"/>
      <c r="J115" s="19"/>
    </row>
    <row r="116" spans="1:10" ht="13.5" thickBot="1">
      <c r="A116" s="207"/>
      <c r="B116" s="180"/>
      <c r="C116" s="202"/>
      <c r="D116" s="43" t="s">
        <v>0</v>
      </c>
      <c r="E116" s="125" t="s">
        <v>81</v>
      </c>
      <c r="F116" s="93">
        <v>200000</v>
      </c>
      <c r="G116" s="113" t="s">
        <v>146</v>
      </c>
      <c r="H116" s="35"/>
      <c r="I116" s="35"/>
      <c r="J116" s="19"/>
    </row>
    <row r="117" spans="1:10" ht="12.75" customHeight="1">
      <c r="A117" s="205">
        <v>19</v>
      </c>
      <c r="B117" s="217" t="s">
        <v>80</v>
      </c>
      <c r="C117" s="199" t="s">
        <v>79</v>
      </c>
      <c r="D117" s="34" t="s">
        <v>8</v>
      </c>
      <c r="E117" s="123"/>
      <c r="F117" s="78">
        <v>0</v>
      </c>
      <c r="G117" s="115"/>
      <c r="H117" s="35"/>
      <c r="I117" s="35"/>
      <c r="J117" s="19"/>
    </row>
    <row r="118" spans="1:10" ht="12.75">
      <c r="A118" s="206"/>
      <c r="B118" s="218"/>
      <c r="C118" s="200"/>
      <c r="D118" s="45" t="s">
        <v>6</v>
      </c>
      <c r="E118" s="124" t="s">
        <v>78</v>
      </c>
      <c r="F118" s="80">
        <v>850000</v>
      </c>
      <c r="G118" s="112"/>
      <c r="H118" s="35"/>
      <c r="I118" s="35"/>
      <c r="J118" s="19"/>
    </row>
    <row r="119" spans="1:10" ht="12.75">
      <c r="A119" s="206"/>
      <c r="B119" s="218"/>
      <c r="C119" s="201"/>
      <c r="D119" s="45" t="s">
        <v>2</v>
      </c>
      <c r="E119" s="124"/>
      <c r="F119" s="92">
        <f>F118*0.015</f>
        <v>12750</v>
      </c>
      <c r="G119" s="112"/>
      <c r="H119" s="37"/>
      <c r="I119" s="37"/>
      <c r="J119" s="19"/>
    </row>
    <row r="120" spans="1:10" ht="12.75" customHeight="1" thickBot="1">
      <c r="A120" s="207"/>
      <c r="B120" s="219"/>
      <c r="C120" s="202"/>
      <c r="D120" s="43" t="s">
        <v>0</v>
      </c>
      <c r="E120" s="125"/>
      <c r="F120" s="82">
        <v>0</v>
      </c>
      <c r="G120" s="113"/>
      <c r="H120" s="35"/>
      <c r="I120" s="35"/>
      <c r="J120" s="19"/>
    </row>
    <row r="121" spans="1:10" s="5" customFormat="1" ht="12.75" customHeight="1" thickBot="1">
      <c r="A121" s="186" t="s">
        <v>77</v>
      </c>
      <c r="B121" s="187"/>
      <c r="C121" s="188"/>
      <c r="D121" s="50"/>
      <c r="E121" s="122"/>
      <c r="F121" s="30">
        <f>SUM(F113:F120)</f>
        <v>1062750</v>
      </c>
      <c r="G121" s="164"/>
      <c r="H121" s="38"/>
      <c r="I121" s="38"/>
      <c r="J121" s="42"/>
    </row>
    <row r="122" spans="1:10" s="5" customFormat="1" ht="12.75" customHeight="1">
      <c r="A122" s="205">
        <v>20</v>
      </c>
      <c r="B122" s="217" t="s">
        <v>76</v>
      </c>
      <c r="C122" s="220" t="s">
        <v>70</v>
      </c>
      <c r="D122" s="46" t="s">
        <v>8</v>
      </c>
      <c r="E122" s="123"/>
      <c r="F122" s="78">
        <v>0</v>
      </c>
      <c r="G122" s="115"/>
      <c r="H122" s="35"/>
      <c r="I122" s="35"/>
      <c r="J122" s="42"/>
    </row>
    <row r="123" spans="1:10" s="5" customFormat="1" ht="60">
      <c r="A123" s="206"/>
      <c r="B123" s="218"/>
      <c r="C123" s="221"/>
      <c r="D123" s="45" t="s">
        <v>6</v>
      </c>
      <c r="E123" s="124" t="s">
        <v>75</v>
      </c>
      <c r="F123" s="90">
        <v>2500000</v>
      </c>
      <c r="G123" s="112"/>
      <c r="H123" s="31"/>
      <c r="I123" s="31"/>
      <c r="J123" s="42"/>
    </row>
    <row r="124" spans="1:10" s="5" customFormat="1" ht="12.75">
      <c r="A124" s="206"/>
      <c r="B124" s="218"/>
      <c r="C124" s="221"/>
      <c r="D124" s="45" t="s">
        <v>2</v>
      </c>
      <c r="E124" s="124"/>
      <c r="F124" s="92">
        <f>F123*0.015</f>
        <v>37500</v>
      </c>
      <c r="G124" s="112"/>
      <c r="H124" s="37"/>
      <c r="I124" s="37"/>
      <c r="J124" s="42"/>
    </row>
    <row r="125" spans="1:10" s="5" customFormat="1" ht="12.75" customHeight="1" thickBot="1">
      <c r="A125" s="207"/>
      <c r="B125" s="219"/>
      <c r="C125" s="222"/>
      <c r="D125" s="43" t="s">
        <v>0</v>
      </c>
      <c r="E125" s="125"/>
      <c r="F125" s="82">
        <v>0</v>
      </c>
      <c r="G125" s="113"/>
      <c r="H125" s="35"/>
      <c r="I125" s="35"/>
      <c r="J125" s="42"/>
    </row>
    <row r="126" spans="1:10" s="5" customFormat="1" ht="12.75" customHeight="1">
      <c r="A126" s="205">
        <v>21</v>
      </c>
      <c r="B126" s="217" t="s">
        <v>74</v>
      </c>
      <c r="C126" s="223" t="s">
        <v>70</v>
      </c>
      <c r="D126" s="34" t="s">
        <v>8</v>
      </c>
      <c r="E126" s="123"/>
      <c r="F126" s="78">
        <v>0</v>
      </c>
      <c r="G126" s="115"/>
      <c r="H126" s="35"/>
      <c r="I126" s="35"/>
      <c r="J126" s="42"/>
    </row>
    <row r="127" spans="1:10" s="5" customFormat="1" ht="24">
      <c r="A127" s="206"/>
      <c r="B127" s="229"/>
      <c r="C127" s="231"/>
      <c r="D127" s="33" t="s">
        <v>6</v>
      </c>
      <c r="E127" s="124" t="s">
        <v>73</v>
      </c>
      <c r="F127" s="90">
        <v>350000</v>
      </c>
      <c r="G127" s="112" t="s">
        <v>159</v>
      </c>
      <c r="H127" s="31"/>
      <c r="I127" s="31"/>
      <c r="J127" s="42"/>
    </row>
    <row r="128" spans="1:10" s="5" customFormat="1" ht="12.75">
      <c r="A128" s="206"/>
      <c r="B128" s="229"/>
      <c r="C128" s="231"/>
      <c r="D128" s="33" t="s">
        <v>2</v>
      </c>
      <c r="E128" s="124"/>
      <c r="F128" s="92">
        <f>F127*0.015</f>
        <v>5250</v>
      </c>
      <c r="G128" s="112"/>
      <c r="H128" s="37"/>
      <c r="I128" s="37"/>
      <c r="J128" s="42"/>
    </row>
    <row r="129" spans="1:10" s="5" customFormat="1" ht="12.75" customHeight="1" thickBot="1">
      <c r="A129" s="207"/>
      <c r="B129" s="230"/>
      <c r="C129" s="232"/>
      <c r="D129" s="36" t="s">
        <v>0</v>
      </c>
      <c r="E129" s="125"/>
      <c r="F129" s="82">
        <v>0</v>
      </c>
      <c r="G129" s="113"/>
      <c r="H129" s="35"/>
      <c r="I129" s="35"/>
      <c r="J129" s="42"/>
    </row>
    <row r="130" spans="1:10" s="5" customFormat="1" ht="12.75" customHeight="1">
      <c r="A130" s="205">
        <v>22</v>
      </c>
      <c r="B130" s="217" t="s">
        <v>72</v>
      </c>
      <c r="C130" s="223" t="s">
        <v>70</v>
      </c>
      <c r="D130" s="34" t="s">
        <v>8</v>
      </c>
      <c r="E130" s="135"/>
      <c r="F130" s="91">
        <v>0</v>
      </c>
      <c r="G130" s="115"/>
      <c r="H130" s="35"/>
      <c r="I130" s="35"/>
      <c r="J130" s="42"/>
    </row>
    <row r="131" spans="1:10" s="5" customFormat="1" ht="12.75">
      <c r="A131" s="206"/>
      <c r="B131" s="218"/>
      <c r="C131" s="224"/>
      <c r="D131" s="48" t="s">
        <v>6</v>
      </c>
      <c r="E131" s="134" t="s">
        <v>71</v>
      </c>
      <c r="F131" s="90">
        <v>0</v>
      </c>
      <c r="G131" s="112" t="s">
        <v>146</v>
      </c>
      <c r="H131" s="31"/>
      <c r="I131" s="31"/>
      <c r="J131" s="42"/>
    </row>
    <row r="132" spans="1:10" s="5" customFormat="1" ht="12.75">
      <c r="A132" s="206"/>
      <c r="B132" s="218"/>
      <c r="C132" s="224"/>
      <c r="D132" s="48" t="s">
        <v>2</v>
      </c>
      <c r="E132" s="134"/>
      <c r="F132" s="81">
        <v>0</v>
      </c>
      <c r="G132" s="112"/>
      <c r="H132" s="37"/>
      <c r="I132" s="37"/>
      <c r="J132" s="42"/>
    </row>
    <row r="133" spans="1:10" s="5" customFormat="1" ht="12.75" customHeight="1" thickBot="1">
      <c r="A133" s="207"/>
      <c r="B133" s="219"/>
      <c r="C133" s="225"/>
      <c r="D133" s="40" t="s">
        <v>0</v>
      </c>
      <c r="E133" s="136"/>
      <c r="F133" s="82">
        <v>0</v>
      </c>
      <c r="G133" s="113"/>
      <c r="H133" s="35"/>
      <c r="I133" s="35"/>
      <c r="J133" s="42"/>
    </row>
    <row r="134" spans="1:10" s="5" customFormat="1" ht="12.75" customHeight="1" thickBot="1">
      <c r="A134" s="186" t="s">
        <v>69</v>
      </c>
      <c r="B134" s="187"/>
      <c r="C134" s="188"/>
      <c r="D134" s="50"/>
      <c r="E134" s="131"/>
      <c r="F134" s="30">
        <f>SUM(F122:F133)</f>
        <v>2892750</v>
      </c>
      <c r="G134" s="164"/>
      <c r="H134" s="38"/>
      <c r="I134" s="38"/>
      <c r="J134" s="42"/>
    </row>
    <row r="135" spans="1:10" s="5" customFormat="1" ht="12.75" customHeight="1">
      <c r="A135" s="205">
        <v>23</v>
      </c>
      <c r="B135" s="177" t="s">
        <v>68</v>
      </c>
      <c r="C135" s="199" t="s">
        <v>66</v>
      </c>
      <c r="D135" s="34" t="s">
        <v>8</v>
      </c>
      <c r="E135" s="123"/>
      <c r="F135" s="78">
        <v>0</v>
      </c>
      <c r="G135" s="115"/>
      <c r="H135" s="35"/>
      <c r="I135" s="35"/>
      <c r="J135" s="42"/>
    </row>
    <row r="136" spans="1:10" s="5" customFormat="1" ht="12.75" customHeight="1">
      <c r="A136" s="206"/>
      <c r="B136" s="178"/>
      <c r="C136" s="200"/>
      <c r="D136" s="45" t="s">
        <v>6</v>
      </c>
      <c r="E136" s="124"/>
      <c r="F136" s="80">
        <v>0</v>
      </c>
      <c r="G136" s="112"/>
      <c r="H136" s="35"/>
      <c r="I136" s="35"/>
      <c r="J136" s="42"/>
    </row>
    <row r="137" spans="1:10" s="5" customFormat="1" ht="12.75" customHeight="1">
      <c r="A137" s="206"/>
      <c r="B137" s="179"/>
      <c r="C137" s="201"/>
      <c r="D137" s="45" t="s">
        <v>2</v>
      </c>
      <c r="E137" s="124"/>
      <c r="F137" s="81">
        <v>0</v>
      </c>
      <c r="G137" s="112"/>
      <c r="H137" s="37"/>
      <c r="I137" s="37"/>
      <c r="J137" s="42"/>
    </row>
    <row r="138" spans="1:10" s="5" customFormat="1" ht="13.5" thickBot="1">
      <c r="A138" s="207"/>
      <c r="B138" s="180"/>
      <c r="C138" s="202"/>
      <c r="D138" s="43" t="s">
        <v>0</v>
      </c>
      <c r="E138" s="126" t="s">
        <v>67</v>
      </c>
      <c r="F138" s="93">
        <v>500000</v>
      </c>
      <c r="G138" s="113"/>
      <c r="H138" s="35"/>
      <c r="I138" s="35"/>
      <c r="J138" s="42"/>
    </row>
    <row r="139" spans="1:10" s="5" customFormat="1" ht="12.75" customHeight="1" thickBot="1">
      <c r="A139" s="186" t="s">
        <v>65</v>
      </c>
      <c r="B139" s="187"/>
      <c r="C139" s="188"/>
      <c r="D139" s="50"/>
      <c r="E139" s="122"/>
      <c r="F139" s="30">
        <f>SUM(F135:F138)</f>
        <v>500000</v>
      </c>
      <c r="G139" s="164"/>
      <c r="H139" s="38"/>
      <c r="I139" s="38"/>
      <c r="J139" s="42"/>
    </row>
    <row r="140" spans="1:10" s="5" customFormat="1" ht="12.75" customHeight="1">
      <c r="A140" s="205">
        <v>24</v>
      </c>
      <c r="B140" s="217" t="s">
        <v>64</v>
      </c>
      <c r="C140" s="223" t="s">
        <v>56</v>
      </c>
      <c r="D140" s="34" t="s">
        <v>8</v>
      </c>
      <c r="E140" s="123"/>
      <c r="F140" s="78">
        <v>0</v>
      </c>
      <c r="G140" s="159"/>
      <c r="H140" s="35"/>
      <c r="I140" s="35"/>
      <c r="J140" s="42"/>
    </row>
    <row r="141" spans="1:10" s="5" customFormat="1" ht="12.75" customHeight="1">
      <c r="A141" s="206"/>
      <c r="B141" s="218"/>
      <c r="C141" s="224"/>
      <c r="D141" s="33" t="s">
        <v>6</v>
      </c>
      <c r="E141" s="118"/>
      <c r="F141" s="80">
        <v>0</v>
      </c>
      <c r="G141" s="111"/>
      <c r="H141" s="41"/>
      <c r="I141" s="41"/>
      <c r="J141" s="42"/>
    </row>
    <row r="142" spans="1:10" s="5" customFormat="1" ht="12.75" customHeight="1">
      <c r="A142" s="206"/>
      <c r="B142" s="218"/>
      <c r="C142" s="224"/>
      <c r="D142" s="33" t="s">
        <v>2</v>
      </c>
      <c r="E142" s="118"/>
      <c r="F142" s="80">
        <v>0</v>
      </c>
      <c r="G142" s="111"/>
      <c r="H142" s="35"/>
      <c r="I142" s="35"/>
      <c r="J142" s="42"/>
    </row>
    <row r="143" spans="1:10" s="5" customFormat="1" ht="13.5" thickBot="1">
      <c r="A143" s="207"/>
      <c r="B143" s="219"/>
      <c r="C143" s="225"/>
      <c r="D143" s="36" t="s">
        <v>0</v>
      </c>
      <c r="E143" s="120" t="s">
        <v>63</v>
      </c>
      <c r="F143" s="93">
        <v>374000</v>
      </c>
      <c r="G143" s="166" t="s">
        <v>146</v>
      </c>
      <c r="H143" s="35"/>
      <c r="I143" s="35"/>
      <c r="J143" s="42"/>
    </row>
    <row r="144" spans="1:10" s="5" customFormat="1" ht="12.75" customHeight="1">
      <c r="A144" s="205">
        <v>25</v>
      </c>
      <c r="B144" s="217" t="s">
        <v>62</v>
      </c>
      <c r="C144" s="220" t="s">
        <v>56</v>
      </c>
      <c r="D144" s="34" t="s">
        <v>8</v>
      </c>
      <c r="E144" s="138"/>
      <c r="F144" s="78">
        <v>0</v>
      </c>
      <c r="G144" s="115"/>
      <c r="H144" s="35"/>
      <c r="I144" s="35"/>
      <c r="J144" s="42"/>
    </row>
    <row r="145" spans="1:10" s="5" customFormat="1" ht="12.75" customHeight="1">
      <c r="A145" s="206"/>
      <c r="B145" s="218"/>
      <c r="C145" s="221"/>
      <c r="D145" s="33" t="s">
        <v>6</v>
      </c>
      <c r="E145" s="139"/>
      <c r="F145" s="87">
        <v>0</v>
      </c>
      <c r="G145" s="169"/>
      <c r="H145" s="35"/>
      <c r="I145" s="35"/>
      <c r="J145" s="42"/>
    </row>
    <row r="146" spans="1:10" s="5" customFormat="1" ht="12.75" customHeight="1">
      <c r="A146" s="206"/>
      <c r="B146" s="218"/>
      <c r="C146" s="221"/>
      <c r="D146" s="33" t="s">
        <v>2</v>
      </c>
      <c r="E146" s="124"/>
      <c r="F146" s="86">
        <v>0</v>
      </c>
      <c r="G146" s="112"/>
      <c r="H146" s="44"/>
      <c r="I146" s="44"/>
      <c r="J146" s="42"/>
    </row>
    <row r="147" spans="1:10" s="5" customFormat="1" ht="24.75" thickBot="1">
      <c r="A147" s="207"/>
      <c r="B147" s="219"/>
      <c r="C147" s="222"/>
      <c r="D147" s="36" t="s">
        <v>0</v>
      </c>
      <c r="E147" s="120" t="s">
        <v>61</v>
      </c>
      <c r="F147" s="93">
        <v>250000</v>
      </c>
      <c r="G147" s="113" t="s">
        <v>146</v>
      </c>
      <c r="H147" s="35"/>
      <c r="I147" s="35"/>
      <c r="J147" s="42"/>
    </row>
    <row r="148" spans="1:10" s="5" customFormat="1" ht="12.75" customHeight="1">
      <c r="A148" s="205">
        <v>26</v>
      </c>
      <c r="B148" s="211" t="s">
        <v>60</v>
      </c>
      <c r="C148" s="226" t="s">
        <v>56</v>
      </c>
      <c r="D148" s="34" t="s">
        <v>8</v>
      </c>
      <c r="E148" s="123"/>
      <c r="F148" s="78">
        <v>0</v>
      </c>
      <c r="G148" s="115"/>
      <c r="H148" s="35"/>
      <c r="I148" s="35"/>
      <c r="J148" s="42"/>
    </row>
    <row r="149" spans="1:10" s="5" customFormat="1" ht="12.75" customHeight="1">
      <c r="A149" s="206"/>
      <c r="B149" s="212"/>
      <c r="C149" s="227"/>
      <c r="D149" s="33" t="s">
        <v>6</v>
      </c>
      <c r="E149" s="140"/>
      <c r="F149" s="80">
        <v>0</v>
      </c>
      <c r="G149" s="112"/>
      <c r="H149" s="35"/>
      <c r="I149" s="35"/>
      <c r="J149" s="42"/>
    </row>
    <row r="150" spans="1:10" s="5" customFormat="1" ht="12.75" customHeight="1">
      <c r="A150" s="206"/>
      <c r="B150" s="212"/>
      <c r="C150" s="227"/>
      <c r="D150" s="33" t="s">
        <v>2</v>
      </c>
      <c r="E150" s="124"/>
      <c r="F150" s="86">
        <v>0</v>
      </c>
      <c r="G150" s="112"/>
      <c r="H150" s="44"/>
      <c r="I150" s="44"/>
      <c r="J150" s="42"/>
    </row>
    <row r="151" spans="1:10" s="5" customFormat="1" ht="26.25" customHeight="1" thickBot="1">
      <c r="A151" s="207"/>
      <c r="B151" s="213"/>
      <c r="C151" s="228"/>
      <c r="D151" s="36" t="s">
        <v>0</v>
      </c>
      <c r="E151" s="126" t="s">
        <v>59</v>
      </c>
      <c r="F151" s="82">
        <v>12957.71</v>
      </c>
      <c r="G151" s="113" t="s">
        <v>157</v>
      </c>
      <c r="H151" s="35"/>
      <c r="I151" s="35"/>
      <c r="J151" s="42"/>
    </row>
    <row r="152" spans="1:10" ht="12.75" customHeight="1">
      <c r="A152" s="205">
        <v>27</v>
      </c>
      <c r="B152" s="211" t="s">
        <v>58</v>
      </c>
      <c r="C152" s="226" t="s">
        <v>56</v>
      </c>
      <c r="D152" s="34" t="s">
        <v>8</v>
      </c>
      <c r="E152" s="123"/>
      <c r="F152" s="78">
        <v>0</v>
      </c>
      <c r="G152" s="115"/>
      <c r="H152" s="35"/>
      <c r="I152" s="35"/>
      <c r="J152" s="19"/>
    </row>
    <row r="153" spans="1:10" ht="12.75">
      <c r="A153" s="206"/>
      <c r="B153" s="212"/>
      <c r="C153" s="227"/>
      <c r="D153" s="33" t="s">
        <v>6</v>
      </c>
      <c r="E153" s="140" t="s">
        <v>57</v>
      </c>
      <c r="F153" s="80">
        <v>0</v>
      </c>
      <c r="G153" s="112" t="s">
        <v>146</v>
      </c>
      <c r="H153" s="31"/>
      <c r="I153" s="31"/>
      <c r="J153" s="19"/>
    </row>
    <row r="154" spans="1:10" ht="12.75">
      <c r="A154" s="206"/>
      <c r="B154" s="212"/>
      <c r="C154" s="227"/>
      <c r="D154" s="33" t="s">
        <v>2</v>
      </c>
      <c r="E154" s="124"/>
      <c r="F154" s="81">
        <v>0</v>
      </c>
      <c r="G154" s="112"/>
      <c r="H154" s="37"/>
      <c r="I154" s="37"/>
      <c r="J154" s="19"/>
    </row>
    <row r="155" spans="1:10" ht="12.75" customHeight="1" thickBot="1">
      <c r="A155" s="207"/>
      <c r="B155" s="213"/>
      <c r="C155" s="228"/>
      <c r="D155" s="36" t="s">
        <v>0</v>
      </c>
      <c r="E155" s="125"/>
      <c r="F155" s="82">
        <v>0</v>
      </c>
      <c r="G155" s="113"/>
      <c r="H155" s="35"/>
      <c r="I155" s="35"/>
      <c r="J155" s="19"/>
    </row>
    <row r="156" spans="1:10" s="5" customFormat="1" ht="12.75" customHeight="1" thickBot="1">
      <c r="A156" s="186" t="s">
        <v>55</v>
      </c>
      <c r="B156" s="187"/>
      <c r="C156" s="188"/>
      <c r="D156" s="39"/>
      <c r="E156" s="122"/>
      <c r="F156" s="30">
        <f>SUM(F140:F155)</f>
        <v>636957.71</v>
      </c>
      <c r="G156" s="164"/>
      <c r="H156" s="38"/>
      <c r="I156" s="38"/>
      <c r="J156" s="42"/>
    </row>
    <row r="157" spans="1:10" ht="12.75" customHeight="1">
      <c r="A157" s="205">
        <v>28</v>
      </c>
      <c r="B157" s="217" t="s">
        <v>54</v>
      </c>
      <c r="C157" s="223" t="s">
        <v>52</v>
      </c>
      <c r="D157" s="34" t="s">
        <v>8</v>
      </c>
      <c r="E157" s="121"/>
      <c r="F157" s="78">
        <v>0</v>
      </c>
      <c r="G157" s="115"/>
      <c r="H157" s="35"/>
      <c r="I157" s="35"/>
      <c r="J157" s="19"/>
    </row>
    <row r="158" spans="1:10" ht="12.75">
      <c r="A158" s="206"/>
      <c r="B158" s="218"/>
      <c r="C158" s="224"/>
      <c r="D158" s="33" t="s">
        <v>6</v>
      </c>
      <c r="E158" s="128" t="s">
        <v>53</v>
      </c>
      <c r="F158" s="90">
        <v>200000</v>
      </c>
      <c r="G158" s="112"/>
      <c r="H158" s="35"/>
      <c r="I158" s="35"/>
      <c r="J158" s="19"/>
    </row>
    <row r="159" spans="1:10" ht="12.75">
      <c r="A159" s="206"/>
      <c r="B159" s="218"/>
      <c r="C159" s="224"/>
      <c r="D159" s="33" t="s">
        <v>2</v>
      </c>
      <c r="E159" s="128"/>
      <c r="F159" s="92">
        <f>F158*0.015</f>
        <v>3000</v>
      </c>
      <c r="G159" s="112"/>
      <c r="H159" s="44"/>
      <c r="I159" s="44"/>
      <c r="J159" s="19"/>
    </row>
    <row r="160" spans="1:10" ht="12.75" customHeight="1" thickBot="1">
      <c r="A160" s="207"/>
      <c r="B160" s="219"/>
      <c r="C160" s="225"/>
      <c r="D160" s="36" t="s">
        <v>0</v>
      </c>
      <c r="E160" s="141"/>
      <c r="F160" s="82">
        <v>0</v>
      </c>
      <c r="G160" s="113"/>
      <c r="H160" s="35"/>
      <c r="I160" s="35"/>
      <c r="J160" s="19"/>
    </row>
    <row r="161" spans="1:10" ht="12.75" customHeight="1" thickBot="1">
      <c r="A161" s="186" t="s">
        <v>51</v>
      </c>
      <c r="B161" s="187"/>
      <c r="C161" s="188"/>
      <c r="D161" s="39"/>
      <c r="E161" s="122"/>
      <c r="F161" s="30">
        <f>SUM(F157:F160)</f>
        <v>203000</v>
      </c>
      <c r="G161" s="164"/>
      <c r="H161" s="38"/>
      <c r="I161" s="38"/>
      <c r="J161" s="19"/>
    </row>
    <row r="162" spans="1:10" s="5" customFormat="1" ht="12.75" customHeight="1">
      <c r="A162" s="205">
        <v>29</v>
      </c>
      <c r="B162" s="217" t="s">
        <v>50</v>
      </c>
      <c r="C162" s="223" t="s">
        <v>48</v>
      </c>
      <c r="D162" s="34" t="s">
        <v>8</v>
      </c>
      <c r="E162" s="121"/>
      <c r="F162" s="78">
        <v>0</v>
      </c>
      <c r="G162" s="115"/>
      <c r="H162" s="35"/>
      <c r="I162" s="35"/>
      <c r="J162" s="42"/>
    </row>
    <row r="163" spans="1:10" s="5" customFormat="1" ht="12.75" customHeight="1">
      <c r="A163" s="206"/>
      <c r="B163" s="218"/>
      <c r="C163" s="224"/>
      <c r="D163" s="33" t="s">
        <v>6</v>
      </c>
      <c r="E163" s="128"/>
      <c r="F163" s="80">
        <v>0</v>
      </c>
      <c r="G163" s="112"/>
      <c r="H163" s="35"/>
      <c r="I163" s="35"/>
      <c r="J163" s="42"/>
    </row>
    <row r="164" spans="1:10" s="5" customFormat="1" ht="12.75" customHeight="1">
      <c r="A164" s="206"/>
      <c r="B164" s="218"/>
      <c r="C164" s="224"/>
      <c r="D164" s="33" t="s">
        <v>2</v>
      </c>
      <c r="E164" s="128"/>
      <c r="F164" s="81">
        <v>0</v>
      </c>
      <c r="G164" s="112"/>
      <c r="H164" s="37"/>
      <c r="I164" s="37"/>
      <c r="J164" s="42"/>
    </row>
    <row r="165" spans="1:10" s="5" customFormat="1" ht="13.5" thickBot="1">
      <c r="A165" s="207"/>
      <c r="B165" s="219"/>
      <c r="C165" s="225"/>
      <c r="D165" s="36" t="s">
        <v>0</v>
      </c>
      <c r="E165" s="141" t="s">
        <v>49</v>
      </c>
      <c r="F165" s="93">
        <v>236462.23</v>
      </c>
      <c r="G165" s="113" t="s">
        <v>146</v>
      </c>
      <c r="H165" s="35"/>
      <c r="I165" s="35"/>
      <c r="J165" s="42"/>
    </row>
    <row r="166" spans="1:10" s="5" customFormat="1" ht="12.75">
      <c r="A166" s="205">
        <v>30</v>
      </c>
      <c r="B166" s="217" t="s">
        <v>139</v>
      </c>
      <c r="C166" s="223" t="s">
        <v>48</v>
      </c>
      <c r="D166" s="34" t="s">
        <v>8</v>
      </c>
      <c r="E166" s="121" t="s">
        <v>140</v>
      </c>
      <c r="F166" s="91">
        <v>18087.38</v>
      </c>
      <c r="G166" s="115" t="s">
        <v>157</v>
      </c>
      <c r="H166" s="35"/>
      <c r="I166" s="35"/>
      <c r="J166" s="42"/>
    </row>
    <row r="167" spans="1:10" s="5" customFormat="1" ht="12.75">
      <c r="A167" s="206"/>
      <c r="B167" s="218"/>
      <c r="C167" s="224"/>
      <c r="D167" s="33" t="s">
        <v>6</v>
      </c>
      <c r="E167" s="128"/>
      <c r="F167" s="90">
        <v>0</v>
      </c>
      <c r="G167" s="112"/>
      <c r="H167" s="35"/>
      <c r="I167" s="35"/>
      <c r="J167" s="42"/>
    </row>
    <row r="168" spans="1:10" s="5" customFormat="1" ht="12.75">
      <c r="A168" s="206"/>
      <c r="B168" s="218"/>
      <c r="C168" s="224"/>
      <c r="D168" s="33" t="s">
        <v>2</v>
      </c>
      <c r="E168" s="128"/>
      <c r="F168" s="89">
        <v>0</v>
      </c>
      <c r="G168" s="112"/>
      <c r="H168" s="35"/>
      <c r="I168" s="35"/>
      <c r="J168" s="42"/>
    </row>
    <row r="169" spans="1:10" s="5" customFormat="1" ht="13.5" thickBot="1">
      <c r="A169" s="207"/>
      <c r="B169" s="219"/>
      <c r="C169" s="225"/>
      <c r="D169" s="36" t="s">
        <v>0</v>
      </c>
      <c r="E169" s="141"/>
      <c r="F169" s="93">
        <v>0</v>
      </c>
      <c r="G169" s="113"/>
      <c r="H169" s="35"/>
      <c r="I169" s="35"/>
      <c r="J169" s="42"/>
    </row>
    <row r="170" spans="1:10" s="5" customFormat="1" ht="12.75" customHeight="1" thickBot="1">
      <c r="A170" s="186" t="s">
        <v>47</v>
      </c>
      <c r="B170" s="187"/>
      <c r="C170" s="188"/>
      <c r="D170" s="39"/>
      <c r="E170" s="131"/>
      <c r="F170" s="30">
        <f>SUM(F162:F169)</f>
        <v>254549.61000000002</v>
      </c>
      <c r="G170" s="164"/>
      <c r="H170" s="38"/>
      <c r="I170" s="38"/>
      <c r="J170" s="42"/>
    </row>
    <row r="171" spans="1:10" s="5" customFormat="1" ht="12.75" customHeight="1">
      <c r="A171" s="205">
        <v>31</v>
      </c>
      <c r="B171" s="217" t="s">
        <v>46</v>
      </c>
      <c r="C171" s="220" t="s">
        <v>41</v>
      </c>
      <c r="D171" s="34" t="s">
        <v>8</v>
      </c>
      <c r="E171" s="123"/>
      <c r="F171" s="78">
        <v>0</v>
      </c>
      <c r="G171" s="115"/>
      <c r="H171" s="35"/>
      <c r="I171" s="35"/>
      <c r="J171" s="42"/>
    </row>
    <row r="172" spans="1:10" s="5" customFormat="1" ht="12.75">
      <c r="A172" s="206"/>
      <c r="B172" s="218"/>
      <c r="C172" s="221"/>
      <c r="D172" s="33" t="s">
        <v>6</v>
      </c>
      <c r="E172" s="124" t="s">
        <v>45</v>
      </c>
      <c r="F172" s="90">
        <v>23145</v>
      </c>
      <c r="G172" s="112" t="s">
        <v>146</v>
      </c>
      <c r="H172" s="31"/>
      <c r="I172" s="31"/>
      <c r="J172" s="42"/>
    </row>
    <row r="173" spans="1:10" s="5" customFormat="1" ht="12.75">
      <c r="A173" s="206"/>
      <c r="B173" s="218"/>
      <c r="C173" s="221"/>
      <c r="D173" s="33" t="s">
        <v>2</v>
      </c>
      <c r="E173" s="124"/>
      <c r="F173" s="92">
        <f>F172*0.015</f>
        <v>347.175</v>
      </c>
      <c r="G173" s="112"/>
      <c r="H173" s="37"/>
      <c r="I173" s="37"/>
      <c r="J173" s="42"/>
    </row>
    <row r="174" spans="1:10" s="5" customFormat="1" ht="12.75" customHeight="1" thickBot="1">
      <c r="A174" s="207"/>
      <c r="B174" s="219"/>
      <c r="C174" s="222"/>
      <c r="D174" s="36" t="s">
        <v>0</v>
      </c>
      <c r="E174" s="125"/>
      <c r="F174" s="82">
        <v>0</v>
      </c>
      <c r="G174" s="113"/>
      <c r="H174" s="35"/>
      <c r="I174" s="35"/>
      <c r="J174" s="42"/>
    </row>
    <row r="175" spans="1:10" s="5" customFormat="1" ht="24" customHeight="1">
      <c r="A175" s="205">
        <v>32</v>
      </c>
      <c r="B175" s="217" t="s">
        <v>44</v>
      </c>
      <c r="C175" s="220" t="s">
        <v>41</v>
      </c>
      <c r="D175" s="34" t="s">
        <v>8</v>
      </c>
      <c r="E175" s="123" t="s">
        <v>42</v>
      </c>
      <c r="F175" s="78">
        <v>62579.34</v>
      </c>
      <c r="G175" s="115" t="s">
        <v>157</v>
      </c>
      <c r="H175" s="35"/>
      <c r="I175" s="35"/>
      <c r="J175" s="42"/>
    </row>
    <row r="176" spans="1:10" s="5" customFormat="1" ht="12.75" customHeight="1">
      <c r="A176" s="206"/>
      <c r="B176" s="218"/>
      <c r="C176" s="221"/>
      <c r="D176" s="33" t="s">
        <v>6</v>
      </c>
      <c r="E176" s="124"/>
      <c r="F176" s="79">
        <v>0</v>
      </c>
      <c r="G176" s="163"/>
      <c r="H176" s="35"/>
      <c r="I176" s="35"/>
      <c r="J176" s="42"/>
    </row>
    <row r="177" spans="1:10" s="5" customFormat="1" ht="12.75" customHeight="1">
      <c r="A177" s="206"/>
      <c r="B177" s="218"/>
      <c r="C177" s="221"/>
      <c r="D177" s="33" t="s">
        <v>2</v>
      </c>
      <c r="E177" s="124"/>
      <c r="F177" s="81">
        <v>0</v>
      </c>
      <c r="G177" s="112"/>
      <c r="H177" s="37"/>
      <c r="I177" s="37"/>
      <c r="J177" s="42"/>
    </row>
    <row r="178" spans="1:10" s="5" customFormat="1" ht="12.75" customHeight="1" thickBot="1">
      <c r="A178" s="207"/>
      <c r="B178" s="219"/>
      <c r="C178" s="222"/>
      <c r="D178" s="36" t="s">
        <v>0</v>
      </c>
      <c r="E178" s="125"/>
      <c r="F178" s="82">
        <v>0</v>
      </c>
      <c r="G178" s="113"/>
      <c r="H178" s="35"/>
      <c r="I178" s="35"/>
      <c r="J178" s="42"/>
    </row>
    <row r="179" spans="1:10" s="5" customFormat="1" ht="12.75">
      <c r="A179" s="205">
        <v>33</v>
      </c>
      <c r="B179" s="217" t="s">
        <v>43</v>
      </c>
      <c r="C179" s="220" t="s">
        <v>41</v>
      </c>
      <c r="D179" s="34" t="s">
        <v>8</v>
      </c>
      <c r="E179" s="123" t="s">
        <v>42</v>
      </c>
      <c r="F179" s="78">
        <v>78893.15</v>
      </c>
      <c r="G179" s="115" t="s">
        <v>157</v>
      </c>
      <c r="H179" s="35"/>
      <c r="I179" s="35"/>
      <c r="J179" s="42"/>
    </row>
    <row r="180" spans="1:10" s="5" customFormat="1" ht="12.75" customHeight="1">
      <c r="A180" s="206"/>
      <c r="B180" s="218"/>
      <c r="C180" s="221"/>
      <c r="D180" s="33" t="s">
        <v>6</v>
      </c>
      <c r="E180" s="124"/>
      <c r="F180" s="79">
        <v>0</v>
      </c>
      <c r="G180" s="163"/>
      <c r="H180" s="35"/>
      <c r="I180" s="35"/>
      <c r="J180" s="42"/>
    </row>
    <row r="181" spans="1:10" s="5" customFormat="1" ht="12.75" customHeight="1">
      <c r="A181" s="206"/>
      <c r="B181" s="218"/>
      <c r="C181" s="221"/>
      <c r="D181" s="33" t="s">
        <v>2</v>
      </c>
      <c r="E181" s="124"/>
      <c r="F181" s="81">
        <v>0</v>
      </c>
      <c r="G181" s="112"/>
      <c r="H181" s="37"/>
      <c r="I181" s="37"/>
      <c r="J181" s="42"/>
    </row>
    <row r="182" spans="1:10" s="5" customFormat="1" ht="12.75" customHeight="1" thickBot="1">
      <c r="A182" s="207"/>
      <c r="B182" s="219"/>
      <c r="C182" s="222"/>
      <c r="D182" s="36" t="s">
        <v>0</v>
      </c>
      <c r="E182" s="125"/>
      <c r="F182" s="82">
        <v>0</v>
      </c>
      <c r="G182" s="113"/>
      <c r="H182" s="35"/>
      <c r="I182" s="35"/>
      <c r="J182" s="42"/>
    </row>
    <row r="183" spans="1:10" s="5" customFormat="1" ht="12.75" customHeight="1" thickBot="1">
      <c r="A183" s="186" t="s">
        <v>40</v>
      </c>
      <c r="B183" s="187"/>
      <c r="C183" s="188"/>
      <c r="D183" s="49"/>
      <c r="E183" s="142"/>
      <c r="F183" s="30">
        <f>SUM(F171:F182)</f>
        <v>164964.66499999998</v>
      </c>
      <c r="G183" s="164"/>
      <c r="H183" s="38"/>
      <c r="I183" s="38"/>
      <c r="J183" s="42"/>
    </row>
    <row r="184" spans="1:10" ht="12.75" customHeight="1">
      <c r="A184" s="205">
        <v>34</v>
      </c>
      <c r="B184" s="217" t="s">
        <v>39</v>
      </c>
      <c r="C184" s="223" t="s">
        <v>38</v>
      </c>
      <c r="D184" s="34" t="s">
        <v>8</v>
      </c>
      <c r="E184" s="123"/>
      <c r="F184" s="78">
        <v>0</v>
      </c>
      <c r="G184" s="115"/>
      <c r="H184" s="35"/>
      <c r="I184" s="35"/>
      <c r="J184" s="19"/>
    </row>
    <row r="185" spans="1:10" ht="12.75">
      <c r="A185" s="206"/>
      <c r="B185" s="218"/>
      <c r="C185" s="224"/>
      <c r="D185" s="48" t="s">
        <v>6</v>
      </c>
      <c r="E185" s="118" t="s">
        <v>19</v>
      </c>
      <c r="F185" s="79">
        <v>0</v>
      </c>
      <c r="G185" s="112" t="s">
        <v>147</v>
      </c>
      <c r="H185" s="35"/>
      <c r="I185" s="35"/>
      <c r="J185" s="19"/>
    </row>
    <row r="186" spans="1:10" ht="12.75">
      <c r="A186" s="206"/>
      <c r="B186" s="218"/>
      <c r="C186" s="224"/>
      <c r="D186" s="48" t="s">
        <v>2</v>
      </c>
      <c r="E186" s="118"/>
      <c r="F186" s="81">
        <v>0</v>
      </c>
      <c r="G186" s="112"/>
      <c r="H186" s="37"/>
      <c r="I186" s="37"/>
      <c r="J186" s="19"/>
    </row>
    <row r="187" spans="1:10" ht="13.5" thickBot="1">
      <c r="A187" s="207"/>
      <c r="B187" s="219"/>
      <c r="C187" s="225"/>
      <c r="D187" s="40" t="s">
        <v>0</v>
      </c>
      <c r="E187" s="120"/>
      <c r="F187" s="82">
        <v>0</v>
      </c>
      <c r="G187" s="113"/>
      <c r="H187" s="35"/>
      <c r="I187" s="35"/>
      <c r="J187" s="19"/>
    </row>
    <row r="188" spans="1:10" s="5" customFormat="1" ht="12.75" customHeight="1" thickBot="1">
      <c r="A188" s="186" t="s">
        <v>37</v>
      </c>
      <c r="B188" s="188"/>
      <c r="C188" s="39"/>
      <c r="D188" s="39"/>
      <c r="E188" s="122"/>
      <c r="F188" s="30">
        <f>SUM(F184:F187)</f>
        <v>0</v>
      </c>
      <c r="G188" s="164"/>
      <c r="H188" s="38"/>
      <c r="I188" s="38"/>
      <c r="J188" s="42"/>
    </row>
    <row r="189" spans="1:10" s="5" customFormat="1" ht="12.75">
      <c r="A189" s="205">
        <v>35</v>
      </c>
      <c r="B189" s="177" t="s">
        <v>36</v>
      </c>
      <c r="C189" s="199" t="s">
        <v>24</v>
      </c>
      <c r="D189" s="34" t="s">
        <v>8</v>
      </c>
      <c r="E189" s="123" t="s">
        <v>35</v>
      </c>
      <c r="F189" s="78">
        <v>21206.98</v>
      </c>
      <c r="G189" s="115" t="s">
        <v>157</v>
      </c>
      <c r="H189" s="35"/>
      <c r="I189" s="35"/>
      <c r="J189" s="42"/>
    </row>
    <row r="190" spans="1:10" s="5" customFormat="1" ht="12.75" customHeight="1">
      <c r="A190" s="206"/>
      <c r="B190" s="178"/>
      <c r="C190" s="200"/>
      <c r="D190" s="33" t="s">
        <v>6</v>
      </c>
      <c r="E190" s="124"/>
      <c r="F190" s="79">
        <v>0</v>
      </c>
      <c r="G190" s="163"/>
      <c r="H190" s="35"/>
      <c r="I190" s="35"/>
      <c r="J190" s="42"/>
    </row>
    <row r="191" spans="1:10" s="5" customFormat="1" ht="12.75" customHeight="1">
      <c r="A191" s="206"/>
      <c r="B191" s="179"/>
      <c r="C191" s="201"/>
      <c r="D191" s="33" t="s">
        <v>2</v>
      </c>
      <c r="E191" s="124"/>
      <c r="F191" s="81">
        <v>0</v>
      </c>
      <c r="G191" s="112"/>
      <c r="H191" s="37"/>
      <c r="I191" s="37"/>
      <c r="J191" s="42"/>
    </row>
    <row r="192" spans="1:10" s="5" customFormat="1" ht="13.5" thickBot="1">
      <c r="A192" s="207"/>
      <c r="B192" s="180"/>
      <c r="C192" s="202"/>
      <c r="D192" s="36" t="s">
        <v>0</v>
      </c>
      <c r="E192" s="125" t="s">
        <v>34</v>
      </c>
      <c r="F192" s="93">
        <v>350000</v>
      </c>
      <c r="G192" s="113"/>
      <c r="H192" s="35"/>
      <c r="I192" s="35"/>
      <c r="J192" s="42"/>
    </row>
    <row r="193" spans="1:10" s="5" customFormat="1" ht="12.75" customHeight="1">
      <c r="A193" s="205">
        <v>36</v>
      </c>
      <c r="B193" s="177" t="s">
        <v>33</v>
      </c>
      <c r="C193" s="220" t="s">
        <v>24</v>
      </c>
      <c r="D193" s="34" t="s">
        <v>8</v>
      </c>
      <c r="E193" s="130"/>
      <c r="F193" s="91">
        <v>0</v>
      </c>
      <c r="G193" s="115"/>
      <c r="H193" s="35"/>
      <c r="I193" s="35"/>
      <c r="J193" s="42"/>
    </row>
    <row r="194" spans="1:10" s="5" customFormat="1" ht="18" customHeight="1">
      <c r="A194" s="206"/>
      <c r="B194" s="178"/>
      <c r="C194" s="221"/>
      <c r="D194" s="33" t="s">
        <v>6</v>
      </c>
      <c r="E194" s="128"/>
      <c r="F194" s="90">
        <v>0</v>
      </c>
      <c r="G194" s="112"/>
      <c r="H194" s="35"/>
      <c r="I194" s="35"/>
      <c r="J194" s="42"/>
    </row>
    <row r="195" spans="1:10" s="5" customFormat="1" ht="18" customHeight="1">
      <c r="A195" s="206"/>
      <c r="B195" s="179"/>
      <c r="C195" s="221"/>
      <c r="D195" s="33" t="s">
        <v>2</v>
      </c>
      <c r="E195" s="128"/>
      <c r="F195" s="90">
        <v>0</v>
      </c>
      <c r="G195" s="112"/>
      <c r="H195" s="35"/>
      <c r="I195" s="35"/>
      <c r="J195" s="42"/>
    </row>
    <row r="196" spans="1:10" s="5" customFormat="1" ht="18" customHeight="1" thickBot="1">
      <c r="A196" s="207"/>
      <c r="B196" s="180"/>
      <c r="C196" s="222"/>
      <c r="D196" s="36" t="s">
        <v>0</v>
      </c>
      <c r="E196" s="143" t="s">
        <v>32</v>
      </c>
      <c r="F196" s="93">
        <v>321884.97</v>
      </c>
      <c r="G196" s="113" t="s">
        <v>146</v>
      </c>
      <c r="H196" s="35"/>
      <c r="I196" s="35"/>
      <c r="J196" s="42"/>
    </row>
    <row r="197" spans="1:10" s="5" customFormat="1" ht="22.5" customHeight="1">
      <c r="A197" s="205">
        <v>37</v>
      </c>
      <c r="B197" s="177" t="s">
        <v>31</v>
      </c>
      <c r="C197" s="220" t="s">
        <v>24</v>
      </c>
      <c r="D197" s="34" t="s">
        <v>8</v>
      </c>
      <c r="E197" s="130"/>
      <c r="F197" s="91">
        <v>0</v>
      </c>
      <c r="G197" s="115"/>
      <c r="H197" s="35"/>
      <c r="I197" s="35"/>
      <c r="J197" s="42"/>
    </row>
    <row r="198" spans="1:10" s="5" customFormat="1" ht="22.5" customHeight="1">
      <c r="A198" s="206"/>
      <c r="B198" s="178"/>
      <c r="C198" s="221"/>
      <c r="D198" s="33" t="s">
        <v>6</v>
      </c>
      <c r="E198" s="144"/>
      <c r="F198" s="90">
        <v>0</v>
      </c>
      <c r="G198" s="112"/>
      <c r="H198" s="35"/>
      <c r="I198" s="35"/>
      <c r="J198" s="42"/>
    </row>
    <row r="199" spans="1:10" s="5" customFormat="1" ht="22.5" customHeight="1">
      <c r="A199" s="206"/>
      <c r="B199" s="179"/>
      <c r="C199" s="221"/>
      <c r="D199" s="33" t="s">
        <v>2</v>
      </c>
      <c r="E199" s="128"/>
      <c r="F199" s="90">
        <v>0</v>
      </c>
      <c r="G199" s="112"/>
      <c r="H199" s="35"/>
      <c r="I199" s="35"/>
      <c r="J199" s="42"/>
    </row>
    <row r="200" spans="1:10" s="5" customFormat="1" ht="22.5" customHeight="1" thickBot="1">
      <c r="A200" s="207"/>
      <c r="B200" s="180"/>
      <c r="C200" s="222"/>
      <c r="D200" s="36" t="s">
        <v>0</v>
      </c>
      <c r="E200" s="143" t="s">
        <v>30</v>
      </c>
      <c r="F200" s="93">
        <v>0</v>
      </c>
      <c r="G200" s="113" t="s">
        <v>146</v>
      </c>
      <c r="H200" s="31"/>
      <c r="I200" s="31"/>
      <c r="J200" s="42"/>
    </row>
    <row r="201" spans="1:10" s="5" customFormat="1" ht="18" customHeight="1">
      <c r="A201" s="205">
        <v>38</v>
      </c>
      <c r="B201" s="177" t="s">
        <v>29</v>
      </c>
      <c r="C201" s="199" t="s">
        <v>24</v>
      </c>
      <c r="D201" s="34" t="s">
        <v>8</v>
      </c>
      <c r="E201" s="123"/>
      <c r="F201" s="91">
        <v>0</v>
      </c>
      <c r="G201" s="115"/>
      <c r="H201" s="35"/>
      <c r="I201" s="35"/>
      <c r="J201" s="42"/>
    </row>
    <row r="202" spans="1:10" s="5" customFormat="1" ht="18" customHeight="1">
      <c r="A202" s="206"/>
      <c r="B202" s="178"/>
      <c r="C202" s="200"/>
      <c r="D202" s="33" t="s">
        <v>6</v>
      </c>
      <c r="E202" s="124"/>
      <c r="F202" s="90">
        <v>0</v>
      </c>
      <c r="G202" s="112"/>
      <c r="H202" s="35"/>
      <c r="I202" s="35"/>
      <c r="J202" s="42"/>
    </row>
    <row r="203" spans="1:10" s="5" customFormat="1" ht="18" customHeight="1">
      <c r="A203" s="206"/>
      <c r="B203" s="179"/>
      <c r="C203" s="201"/>
      <c r="D203" s="33" t="s">
        <v>2</v>
      </c>
      <c r="E203" s="124"/>
      <c r="F203" s="90">
        <v>0</v>
      </c>
      <c r="G203" s="112"/>
      <c r="H203" s="35"/>
      <c r="I203" s="35"/>
      <c r="J203" s="42"/>
    </row>
    <row r="204" spans="1:10" s="5" customFormat="1" ht="18" customHeight="1" thickBot="1">
      <c r="A204" s="207"/>
      <c r="B204" s="180"/>
      <c r="C204" s="202"/>
      <c r="D204" s="36" t="s">
        <v>0</v>
      </c>
      <c r="E204" s="126" t="s">
        <v>28</v>
      </c>
      <c r="F204" s="93">
        <v>100000</v>
      </c>
      <c r="G204" s="113"/>
      <c r="H204" s="35"/>
      <c r="I204" s="35"/>
      <c r="J204" s="42"/>
    </row>
    <row r="205" spans="1:10" ht="12.75" customHeight="1">
      <c r="A205" s="205">
        <v>39</v>
      </c>
      <c r="B205" s="177" t="s">
        <v>27</v>
      </c>
      <c r="C205" s="199" t="s">
        <v>24</v>
      </c>
      <c r="D205" s="34" t="s">
        <v>8</v>
      </c>
      <c r="E205" s="123"/>
      <c r="F205" s="91">
        <v>0</v>
      </c>
      <c r="G205" s="115"/>
      <c r="H205" s="35"/>
      <c r="I205" s="35"/>
      <c r="J205" s="19"/>
    </row>
    <row r="206" spans="1:10" ht="24">
      <c r="A206" s="206"/>
      <c r="B206" s="178"/>
      <c r="C206" s="200"/>
      <c r="D206" s="33" t="s">
        <v>6</v>
      </c>
      <c r="E206" s="124" t="s">
        <v>26</v>
      </c>
      <c r="F206" s="90">
        <v>2241595</v>
      </c>
      <c r="G206" s="112" t="s">
        <v>146</v>
      </c>
      <c r="H206" s="35"/>
      <c r="I206" s="35"/>
      <c r="J206" s="19"/>
    </row>
    <row r="207" spans="1:10" ht="19.5" customHeight="1">
      <c r="A207" s="206"/>
      <c r="B207" s="179"/>
      <c r="C207" s="201"/>
      <c r="D207" s="33" t="s">
        <v>2</v>
      </c>
      <c r="E207" s="124"/>
      <c r="F207" s="92">
        <f>F206*0.015</f>
        <v>33623.924999999996</v>
      </c>
      <c r="G207" s="112"/>
      <c r="H207" s="37"/>
      <c r="I207" s="37"/>
      <c r="J207" s="19"/>
    </row>
    <row r="208" spans="1:10" ht="19.5" customHeight="1" thickBot="1">
      <c r="A208" s="207"/>
      <c r="B208" s="180"/>
      <c r="C208" s="202"/>
      <c r="D208" s="36" t="s">
        <v>0</v>
      </c>
      <c r="E208" s="126"/>
      <c r="F208" s="93">
        <v>0</v>
      </c>
      <c r="G208" s="113"/>
      <c r="H208" s="35"/>
      <c r="I208" s="35"/>
      <c r="J208" s="19"/>
    </row>
    <row r="209" spans="1:10" ht="16.5" customHeight="1">
      <c r="A209" s="205">
        <v>40</v>
      </c>
      <c r="B209" s="217" t="s">
        <v>25</v>
      </c>
      <c r="C209" s="220" t="s">
        <v>24</v>
      </c>
      <c r="D209" s="34" t="s">
        <v>8</v>
      </c>
      <c r="E209" s="121"/>
      <c r="F209" s="91">
        <v>0</v>
      </c>
      <c r="G209" s="115"/>
      <c r="H209" s="35"/>
      <c r="I209" s="35"/>
      <c r="J209" s="19"/>
    </row>
    <row r="210" spans="1:10" ht="19.5" customHeight="1">
      <c r="A210" s="206"/>
      <c r="B210" s="218"/>
      <c r="C210" s="221"/>
      <c r="D210" s="33" t="s">
        <v>6</v>
      </c>
      <c r="E210" s="124"/>
      <c r="F210" s="90">
        <v>0</v>
      </c>
      <c r="G210" s="112"/>
      <c r="H210" s="35"/>
      <c r="I210" s="35"/>
      <c r="J210" s="19"/>
    </row>
    <row r="211" spans="1:10" ht="18.75" customHeight="1">
      <c r="A211" s="206"/>
      <c r="B211" s="218"/>
      <c r="C211" s="221"/>
      <c r="D211" s="33" t="s">
        <v>2</v>
      </c>
      <c r="E211" s="124"/>
      <c r="F211" s="90">
        <v>0</v>
      </c>
      <c r="G211" s="112"/>
      <c r="H211" s="35"/>
      <c r="I211" s="35"/>
      <c r="J211" s="19"/>
    </row>
    <row r="212" spans="1:10" ht="21" customHeight="1" thickBot="1">
      <c r="A212" s="207"/>
      <c r="B212" s="219"/>
      <c r="C212" s="222"/>
      <c r="D212" s="36" t="s">
        <v>0</v>
      </c>
      <c r="E212" s="145" t="s">
        <v>23</v>
      </c>
      <c r="F212" s="93">
        <v>820000</v>
      </c>
      <c r="G212" s="113"/>
      <c r="H212" s="31"/>
      <c r="I212" s="31"/>
      <c r="J212" s="19"/>
    </row>
    <row r="213" spans="1:10" ht="19.5" customHeight="1" thickBot="1">
      <c r="A213" s="186" t="s">
        <v>22</v>
      </c>
      <c r="B213" s="187"/>
      <c r="C213" s="188"/>
      <c r="D213" s="39"/>
      <c r="E213" s="131"/>
      <c r="F213" s="30">
        <f>SUM(F189:F212)</f>
        <v>3888310.875</v>
      </c>
      <c r="G213" s="164"/>
      <c r="H213" s="38"/>
      <c r="I213" s="38"/>
      <c r="J213" s="19"/>
    </row>
    <row r="214" spans="1:10" ht="12.75" customHeight="1">
      <c r="A214" s="208">
        <v>41</v>
      </c>
      <c r="B214" s="177" t="s">
        <v>21</v>
      </c>
      <c r="C214" s="199" t="s">
        <v>18</v>
      </c>
      <c r="D214" s="34" t="s">
        <v>8</v>
      </c>
      <c r="E214" s="123"/>
      <c r="F214" s="78">
        <v>0</v>
      </c>
      <c r="G214" s="115"/>
      <c r="H214" s="35"/>
      <c r="I214" s="35"/>
      <c r="J214" s="19"/>
    </row>
    <row r="215" spans="1:10" ht="24">
      <c r="A215" s="209"/>
      <c r="B215" s="178"/>
      <c r="C215" s="200"/>
      <c r="D215" s="33" t="s">
        <v>6</v>
      </c>
      <c r="E215" s="124" t="s">
        <v>20</v>
      </c>
      <c r="F215" s="90">
        <v>350000</v>
      </c>
      <c r="G215" s="112"/>
      <c r="H215" s="35"/>
      <c r="I215" s="35"/>
      <c r="J215" s="19"/>
    </row>
    <row r="216" spans="1:10" ht="18" customHeight="1">
      <c r="A216" s="209"/>
      <c r="B216" s="179"/>
      <c r="C216" s="201"/>
      <c r="D216" s="33" t="s">
        <v>2</v>
      </c>
      <c r="E216" s="124"/>
      <c r="F216" s="92">
        <f>F215*0.015</f>
        <v>5250</v>
      </c>
      <c r="G216" s="112"/>
      <c r="H216" s="37"/>
      <c r="I216" s="37"/>
      <c r="J216" s="19"/>
    </row>
    <row r="217" spans="1:10" ht="17.25" customHeight="1" thickBot="1">
      <c r="A217" s="210"/>
      <c r="B217" s="180"/>
      <c r="C217" s="202"/>
      <c r="D217" s="36" t="s">
        <v>0</v>
      </c>
      <c r="E217" s="125"/>
      <c r="F217" s="93">
        <v>0</v>
      </c>
      <c r="G217" s="113"/>
      <c r="H217" s="35"/>
      <c r="I217" s="35"/>
      <c r="J217" s="19"/>
    </row>
    <row r="218" spans="1:10" ht="18.75" customHeight="1" thickBot="1">
      <c r="A218" s="186" t="s">
        <v>17</v>
      </c>
      <c r="B218" s="187"/>
      <c r="C218" s="188"/>
      <c r="D218" s="39"/>
      <c r="E218" s="122"/>
      <c r="F218" s="30">
        <f>SUM(F214:F217)</f>
        <v>355250</v>
      </c>
      <c r="G218" s="164"/>
      <c r="H218" s="38"/>
      <c r="I218" s="38"/>
      <c r="J218" s="19"/>
    </row>
    <row r="219" spans="1:10" ht="12.75" customHeight="1">
      <c r="A219" s="205">
        <v>42</v>
      </c>
      <c r="B219" s="177" t="s">
        <v>16</v>
      </c>
      <c r="C219" s="199" t="s">
        <v>13</v>
      </c>
      <c r="D219" s="34" t="s">
        <v>8</v>
      </c>
      <c r="E219" s="123"/>
      <c r="F219" s="78">
        <v>0</v>
      </c>
      <c r="G219" s="115"/>
      <c r="H219" s="35"/>
      <c r="I219" s="35"/>
      <c r="J219" s="19"/>
    </row>
    <row r="220" spans="1:10" ht="24">
      <c r="A220" s="206"/>
      <c r="B220" s="178"/>
      <c r="C220" s="200"/>
      <c r="D220" s="33" t="s">
        <v>6</v>
      </c>
      <c r="E220" s="127" t="s">
        <v>15</v>
      </c>
      <c r="F220" s="90">
        <v>1554689.05</v>
      </c>
      <c r="G220" s="112" t="s">
        <v>146</v>
      </c>
      <c r="H220" s="31"/>
      <c r="I220" s="31"/>
      <c r="J220" s="19"/>
    </row>
    <row r="221" spans="1:10" ht="12.75">
      <c r="A221" s="206"/>
      <c r="B221" s="179"/>
      <c r="C221" s="201"/>
      <c r="D221" s="33" t="s">
        <v>2</v>
      </c>
      <c r="E221" s="124"/>
      <c r="F221" s="92">
        <f>F220*0.015</f>
        <v>23320.33575</v>
      </c>
      <c r="G221" s="112"/>
      <c r="H221" s="37"/>
      <c r="I221" s="37"/>
      <c r="J221" s="20" t="e">
        <f>#REF!+#REF!+#REF!+84.7</f>
        <v>#REF!</v>
      </c>
    </row>
    <row r="222" spans="1:10" ht="12.75" customHeight="1" thickBot="1">
      <c r="A222" s="207"/>
      <c r="B222" s="180"/>
      <c r="C222" s="202"/>
      <c r="D222" s="36" t="s">
        <v>0</v>
      </c>
      <c r="E222" s="125"/>
      <c r="F222" s="93">
        <v>0</v>
      </c>
      <c r="G222" s="113"/>
      <c r="H222" s="35"/>
      <c r="I222" s="35"/>
      <c r="J222" s="20">
        <f>51700*1.007</f>
        <v>52061.899999999994</v>
      </c>
    </row>
    <row r="223" spans="1:10" ht="12.75" customHeight="1">
      <c r="A223" s="205">
        <v>43</v>
      </c>
      <c r="B223" s="211" t="s">
        <v>14</v>
      </c>
      <c r="C223" s="214" t="s">
        <v>13</v>
      </c>
      <c r="D223" s="34" t="s">
        <v>8</v>
      </c>
      <c r="E223" s="123"/>
      <c r="F223" s="91">
        <v>0</v>
      </c>
      <c r="G223" s="115"/>
      <c r="H223" s="31"/>
      <c r="I223" s="31"/>
      <c r="J223" s="19"/>
    </row>
    <row r="224" spans="1:10" ht="12.75">
      <c r="A224" s="206"/>
      <c r="B224" s="212"/>
      <c r="C224" s="215"/>
      <c r="D224" s="33" t="s">
        <v>6</v>
      </c>
      <c r="E224" s="124" t="s">
        <v>12</v>
      </c>
      <c r="F224" s="90">
        <v>26554</v>
      </c>
      <c r="G224" s="112" t="s">
        <v>147</v>
      </c>
      <c r="H224" s="31"/>
      <c r="I224" s="31"/>
      <c r="J224" s="19"/>
    </row>
    <row r="225" spans="1:10" ht="12.75">
      <c r="A225" s="206"/>
      <c r="B225" s="212"/>
      <c r="C225" s="215"/>
      <c r="D225" s="33" t="s">
        <v>2</v>
      </c>
      <c r="E225" s="124"/>
      <c r="F225" s="92">
        <f>F224*0.015</f>
        <v>398.31</v>
      </c>
      <c r="G225" s="112"/>
      <c r="H225" s="32"/>
      <c r="I225" s="32"/>
      <c r="J225" s="19"/>
    </row>
    <row r="226" spans="1:10" ht="12.75" customHeight="1" thickBot="1">
      <c r="A226" s="207"/>
      <c r="B226" s="213"/>
      <c r="C226" s="216"/>
      <c r="D226" s="36" t="s">
        <v>0</v>
      </c>
      <c r="E226" s="125"/>
      <c r="F226" s="82">
        <v>0</v>
      </c>
      <c r="G226" s="113"/>
      <c r="H226" s="31"/>
      <c r="I226" s="31"/>
      <c r="J226" s="19"/>
    </row>
    <row r="227" spans="1:10" ht="12.75" customHeight="1" thickBot="1">
      <c r="A227" s="191" t="s">
        <v>11</v>
      </c>
      <c r="B227" s="192"/>
      <c r="C227" s="193"/>
      <c r="D227" s="56"/>
      <c r="E227" s="146"/>
      <c r="F227" s="70">
        <f>SUM(F219:F226)</f>
        <v>1604961.6957500002</v>
      </c>
      <c r="G227" s="170"/>
      <c r="H227" s="19"/>
      <c r="I227" s="19"/>
      <c r="J227" s="19"/>
    </row>
    <row r="228" spans="1:10" ht="16.5" customHeight="1" thickBot="1">
      <c r="A228" s="194" t="s">
        <v>10</v>
      </c>
      <c r="B228" s="195"/>
      <c r="C228" s="196"/>
      <c r="D228" s="29"/>
      <c r="E228" s="147"/>
      <c r="F228" s="28">
        <f>F229+F230+F231+F232+F233</f>
        <v>20398044.875250004</v>
      </c>
      <c r="G228" s="171"/>
      <c r="H228" s="20"/>
      <c r="I228" s="20"/>
      <c r="J228" s="19"/>
    </row>
    <row r="229" spans="1:10" ht="12.75">
      <c r="A229" s="27"/>
      <c r="B229" s="197" t="s">
        <v>9</v>
      </c>
      <c r="C229" s="198"/>
      <c r="D229" s="26" t="s">
        <v>8</v>
      </c>
      <c r="E229" s="148"/>
      <c r="F229" s="106">
        <f>SUMIF(D30:D223,"pr",F30:F223)</f>
        <v>260273.98</v>
      </c>
      <c r="G229" s="66"/>
      <c r="H229" s="19"/>
      <c r="I229" s="20"/>
      <c r="J229" s="19"/>
    </row>
    <row r="230" spans="1:10" ht="12.75">
      <c r="A230" s="24"/>
      <c r="B230" s="182" t="s">
        <v>7</v>
      </c>
      <c r="C230" s="183"/>
      <c r="D230" s="23" t="s">
        <v>6</v>
      </c>
      <c r="E230" s="149"/>
      <c r="F230" s="107">
        <f>SUMIF(D31:D224,"ex",F31:F224)</f>
        <v>15230924.350000001</v>
      </c>
      <c r="G230" s="67"/>
      <c r="H230" s="20"/>
      <c r="I230" s="20"/>
      <c r="J230" s="19"/>
    </row>
    <row r="231" spans="1:10" ht="12.75">
      <c r="A231" s="24"/>
      <c r="B231" s="182" t="s">
        <v>5</v>
      </c>
      <c r="C231" s="183"/>
      <c r="D231" s="25" t="s">
        <v>4</v>
      </c>
      <c r="E231" s="149"/>
      <c r="F231" s="107">
        <f>ROUND(F230*0.7%,2)</f>
        <v>106616.47</v>
      </c>
      <c r="G231" s="67"/>
      <c r="H231" s="19"/>
      <c r="I231" s="20"/>
      <c r="J231" s="19"/>
    </row>
    <row r="232" spans="1:10" ht="12.75">
      <c r="A232" s="24"/>
      <c r="B232" s="182" t="s">
        <v>3</v>
      </c>
      <c r="C232" s="183"/>
      <c r="D232" s="23" t="s">
        <v>2</v>
      </c>
      <c r="E232" s="149"/>
      <c r="F232" s="107">
        <f>SUMIF(D32:D225,"at",F32:F225)</f>
        <v>228463.86524999997</v>
      </c>
      <c r="G232" s="67"/>
      <c r="H232" s="19"/>
      <c r="I232" s="20"/>
      <c r="J232" s="19"/>
    </row>
    <row r="233" spans="1:10" ht="13.5" thickBot="1">
      <c r="A233" s="22"/>
      <c r="B233" s="203" t="s">
        <v>1</v>
      </c>
      <c r="C233" s="204"/>
      <c r="D233" s="21" t="s">
        <v>0</v>
      </c>
      <c r="E233" s="150"/>
      <c r="F233" s="108">
        <f>SUMIF(D33:D226,"ca",F33:F226)</f>
        <v>4571766.21</v>
      </c>
      <c r="G233" s="68"/>
      <c r="H233" s="20"/>
      <c r="I233" s="20"/>
      <c r="J233" s="19"/>
    </row>
    <row r="234" spans="1:10" ht="15">
      <c r="A234" s="184"/>
      <c r="B234" s="184"/>
      <c r="C234" s="184"/>
      <c r="D234" s="184"/>
      <c r="E234" s="73"/>
      <c r="F234" s="73"/>
      <c r="G234" s="73"/>
      <c r="H234" s="20"/>
      <c r="I234" s="20"/>
      <c r="J234" s="19"/>
    </row>
    <row r="235" spans="1:10" ht="15">
      <c r="A235" s="100"/>
      <c r="B235" s="100"/>
      <c r="C235" s="100"/>
      <c r="D235" s="100"/>
      <c r="E235" s="73"/>
      <c r="F235" s="73"/>
      <c r="G235" s="73"/>
      <c r="H235" s="20"/>
      <c r="I235" s="20"/>
      <c r="J235" s="19"/>
    </row>
    <row r="236" spans="1:10" ht="15">
      <c r="A236" s="100"/>
      <c r="B236" s="100"/>
      <c r="C236" s="100"/>
      <c r="D236" s="100"/>
      <c r="E236" s="73"/>
      <c r="F236" s="73"/>
      <c r="G236" s="73"/>
      <c r="H236" s="20"/>
      <c r="I236" s="20"/>
      <c r="J236" s="19"/>
    </row>
    <row r="237" spans="1:10" ht="15">
      <c r="A237" s="100"/>
      <c r="B237" s="100"/>
      <c r="C237" s="100"/>
      <c r="D237" s="100"/>
      <c r="E237" s="73"/>
      <c r="F237" s="73"/>
      <c r="G237" s="73"/>
      <c r="H237" s="20"/>
      <c r="I237" s="20"/>
      <c r="J237" s="19"/>
    </row>
    <row r="238" spans="1:9" ht="12.75" customHeight="1">
      <c r="A238" s="100"/>
      <c r="B238" s="100"/>
      <c r="C238" s="100"/>
      <c r="D238" s="100"/>
      <c r="E238" s="73"/>
      <c r="F238" s="73"/>
      <c r="G238" s="73"/>
      <c r="I238" s="4"/>
    </row>
    <row r="239" spans="1:40" ht="18">
      <c r="A239" s="189"/>
      <c r="B239" s="189"/>
      <c r="C239" s="189"/>
      <c r="D239" s="189"/>
      <c r="E239" s="189"/>
      <c r="F239" s="189"/>
      <c r="G239" s="189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  <c r="AB239" s="75"/>
      <c r="AC239" s="75"/>
      <c r="AD239" s="75"/>
      <c r="AE239" s="75"/>
      <c r="AF239" s="75"/>
      <c r="AG239" s="75"/>
      <c r="AH239" s="75"/>
      <c r="AI239" s="75"/>
      <c r="AJ239" s="75"/>
      <c r="AK239" s="75"/>
      <c r="AL239" s="75"/>
      <c r="AM239" s="75"/>
      <c r="AN239" s="75"/>
    </row>
    <row r="240" spans="1:40" ht="23.25" customHeight="1">
      <c r="A240" s="74"/>
      <c r="B240" s="74"/>
      <c r="C240" s="74"/>
      <c r="D240" s="74"/>
      <c r="E240" s="74"/>
      <c r="F240" s="74"/>
      <c r="G240" s="74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  <c r="AA240" s="76"/>
      <c r="AB240" s="76"/>
      <c r="AC240" s="76"/>
      <c r="AD240" s="76"/>
      <c r="AE240" s="76"/>
      <c r="AF240" s="76"/>
      <c r="AG240" s="76"/>
      <c r="AH240" s="76"/>
      <c r="AI240" s="76"/>
      <c r="AJ240" s="76"/>
      <c r="AK240" s="76"/>
      <c r="AL240" s="76"/>
      <c r="AM240" s="76"/>
      <c r="AN240" s="76"/>
    </row>
    <row r="241" spans="1:13" ht="20.25">
      <c r="A241" s="281" t="s">
        <v>154</v>
      </c>
      <c r="B241" s="281"/>
      <c r="C241" s="281"/>
      <c r="D241" s="281"/>
      <c r="E241" s="281"/>
      <c r="F241" s="281"/>
      <c r="G241" s="281"/>
      <c r="H241" s="77"/>
      <c r="I241" s="77"/>
      <c r="J241" s="77"/>
      <c r="K241" s="77"/>
      <c r="L241" s="77"/>
      <c r="M241" s="77"/>
    </row>
    <row r="242" spans="1:9" ht="20.25">
      <c r="A242" s="262" t="s">
        <v>149</v>
      </c>
      <c r="B242" s="262"/>
      <c r="C242" s="262"/>
      <c r="D242" s="262"/>
      <c r="E242" s="262"/>
      <c r="F242" s="262"/>
      <c r="G242" s="262"/>
      <c r="I242" s="4"/>
    </row>
    <row r="243" spans="1:40" ht="13.5" customHeight="1">
      <c r="A243" s="267"/>
      <c r="B243" s="267"/>
      <c r="C243" s="267"/>
      <c r="D243" s="267"/>
      <c r="E243" s="267"/>
      <c r="F243" s="267"/>
      <c r="G243" s="267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  <c r="AA243" s="76"/>
      <c r="AB243" s="76"/>
      <c r="AC243" s="76"/>
      <c r="AD243" s="76"/>
      <c r="AE243" s="76"/>
      <c r="AF243" s="76"/>
      <c r="AG243" s="76"/>
      <c r="AH243" s="76"/>
      <c r="AI243" s="76"/>
      <c r="AJ243" s="76"/>
      <c r="AK243" s="76"/>
      <c r="AL243" s="76"/>
      <c r="AM243" s="76"/>
      <c r="AN243" s="76"/>
    </row>
    <row r="244" spans="1:40" ht="13.5" customHeight="1">
      <c r="A244" s="74"/>
      <c r="B244" s="74"/>
      <c r="C244" s="74"/>
      <c r="D244" s="74"/>
      <c r="E244" s="74"/>
      <c r="F244" s="74"/>
      <c r="G244" s="74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  <c r="AA244" s="76"/>
      <c r="AB244" s="76"/>
      <c r="AC244" s="76"/>
      <c r="AD244" s="76"/>
      <c r="AE244" s="76"/>
      <c r="AF244" s="76"/>
      <c r="AG244" s="76"/>
      <c r="AH244" s="76"/>
      <c r="AI244" s="76"/>
      <c r="AJ244" s="76"/>
      <c r="AK244" s="76"/>
      <c r="AL244" s="76"/>
      <c r="AM244" s="76"/>
      <c r="AN244" s="76"/>
    </row>
    <row r="245" spans="1:10" s="2" customFormat="1" ht="16.5" customHeight="1">
      <c r="A245" s="277" t="s">
        <v>155</v>
      </c>
      <c r="B245" s="277"/>
      <c r="C245" s="277"/>
      <c r="D245" s="277"/>
      <c r="E245" s="277"/>
      <c r="F245" s="277"/>
      <c r="G245" s="277"/>
      <c r="H245" s="1"/>
      <c r="I245" s="4"/>
      <c r="J245" s="1"/>
    </row>
    <row r="246" spans="1:10" s="2" customFormat="1" ht="15.75" customHeight="1">
      <c r="A246" s="72"/>
      <c r="B246" s="72"/>
      <c r="C246" s="72"/>
      <c r="D246" s="72"/>
      <c r="E246" s="72"/>
      <c r="F246" s="72"/>
      <c r="G246" s="72"/>
      <c r="H246" s="1"/>
      <c r="I246" s="4"/>
      <c r="J246" s="1"/>
    </row>
    <row r="247" spans="1:10" s="2" customFormat="1" ht="16.5" customHeight="1">
      <c r="A247" s="267" t="s">
        <v>156</v>
      </c>
      <c r="B247" s="267"/>
      <c r="C247" s="267"/>
      <c r="D247" s="267"/>
      <c r="E247" s="267"/>
      <c r="F247" s="267"/>
      <c r="G247" s="267"/>
      <c r="H247" s="1"/>
      <c r="I247" s="4"/>
      <c r="J247" s="1"/>
    </row>
    <row r="248" spans="1:10" s="2" customFormat="1" ht="15" customHeight="1">
      <c r="A248" s="7"/>
      <c r="B248" s="7"/>
      <c r="C248" s="7"/>
      <c r="D248" s="7"/>
      <c r="E248" s="7"/>
      <c r="F248" s="3"/>
      <c r="G248" s="64"/>
      <c r="H248" s="1"/>
      <c r="I248" s="4"/>
      <c r="J248" s="1"/>
    </row>
    <row r="249" spans="1:10" s="2" customFormat="1" ht="15" customHeight="1">
      <c r="A249" s="17"/>
      <c r="B249" s="17"/>
      <c r="C249" s="17"/>
      <c r="D249" s="17"/>
      <c r="E249" s="17"/>
      <c r="F249" s="181"/>
      <c r="G249" s="181"/>
      <c r="H249" s="1"/>
      <c r="I249" s="4"/>
      <c r="J249" s="1"/>
    </row>
    <row r="250" spans="1:10" s="2" customFormat="1" ht="15">
      <c r="A250" s="7"/>
      <c r="B250" s="18"/>
      <c r="C250" s="7"/>
      <c r="D250" s="7"/>
      <c r="E250" s="7"/>
      <c r="F250" s="181"/>
      <c r="G250" s="181"/>
      <c r="H250" s="1"/>
      <c r="I250" s="1"/>
      <c r="J250" s="1"/>
    </row>
    <row r="251" spans="1:10" s="2" customFormat="1" ht="15" customHeight="1">
      <c r="A251" s="17"/>
      <c r="B251" s="17"/>
      <c r="C251" s="17"/>
      <c r="D251" s="17"/>
      <c r="E251" s="17"/>
      <c r="F251" s="181"/>
      <c r="G251" s="181"/>
      <c r="H251" s="1"/>
      <c r="I251" s="1"/>
      <c r="J251" s="1"/>
    </row>
    <row r="252" spans="1:10" s="2" customFormat="1" ht="15" customHeight="1">
      <c r="A252" s="185"/>
      <c r="B252" s="185"/>
      <c r="C252" s="185"/>
      <c r="D252" s="185"/>
      <c r="E252" s="185"/>
      <c r="F252" s="3"/>
      <c r="G252" s="64"/>
      <c r="H252" s="1"/>
      <c r="I252" s="1"/>
      <c r="J252" s="1"/>
    </row>
    <row r="253" spans="1:10" s="2" customFormat="1" ht="15" customHeight="1">
      <c r="A253" s="16"/>
      <c r="B253" s="15"/>
      <c r="C253" s="14"/>
      <c r="D253" s="14"/>
      <c r="E253" s="13"/>
      <c r="F253" s="190"/>
      <c r="G253" s="190"/>
      <c r="H253" s="1"/>
      <c r="I253" s="1"/>
      <c r="J253" s="1"/>
    </row>
    <row r="254" spans="1:10" s="2" customFormat="1" ht="15">
      <c r="A254" s="185"/>
      <c r="B254" s="185"/>
      <c r="C254" s="185"/>
      <c r="D254" s="185"/>
      <c r="E254" s="185"/>
      <c r="F254" s="3"/>
      <c r="G254" s="64"/>
      <c r="H254" s="1"/>
      <c r="I254" s="1"/>
      <c r="J254" s="1"/>
    </row>
    <row r="255" spans="1:5" ht="15">
      <c r="A255" s="1"/>
      <c r="B255" s="12"/>
      <c r="C255" s="11"/>
      <c r="D255" s="11"/>
      <c r="E255" s="1"/>
    </row>
    <row r="256" spans="1:10" s="2" customFormat="1" ht="15">
      <c r="A256" s="1"/>
      <c r="B256" s="10"/>
      <c r="C256" s="9"/>
      <c r="D256" s="9"/>
      <c r="E256" s="9"/>
      <c r="F256" s="3"/>
      <c r="G256" s="64"/>
      <c r="H256" s="1"/>
      <c r="I256" s="1"/>
      <c r="J256" s="1"/>
    </row>
    <row r="257" spans="1:10" s="2" customFormat="1" ht="32.25" customHeight="1">
      <c r="A257" s="6"/>
      <c r="C257" s="6"/>
      <c r="D257" s="6"/>
      <c r="E257" s="6"/>
      <c r="F257" s="3"/>
      <c r="G257" s="64"/>
      <c r="H257" s="1"/>
      <c r="I257" s="1"/>
      <c r="J257" s="1"/>
    </row>
    <row r="258" spans="1:10" s="2" customFormat="1" ht="15" customHeight="1">
      <c r="A258" s="1"/>
      <c r="C258" s="8"/>
      <c r="D258" s="8"/>
      <c r="E258" s="8"/>
      <c r="F258" s="3"/>
      <c r="G258" s="64"/>
      <c r="H258" s="1"/>
      <c r="I258" s="1"/>
      <c r="J258" s="1"/>
    </row>
    <row r="259" spans="1:10" s="2" customFormat="1" ht="15">
      <c r="A259" s="1"/>
      <c r="C259" s="6"/>
      <c r="D259" s="6"/>
      <c r="E259" s="7"/>
      <c r="F259" s="3"/>
      <c r="G259" s="64"/>
      <c r="H259" s="1"/>
      <c r="I259" s="1"/>
      <c r="J259" s="1"/>
    </row>
    <row r="260" spans="1:10" s="2" customFormat="1" ht="12.75">
      <c r="A260" s="1"/>
      <c r="C260" s="6"/>
      <c r="D260" s="6"/>
      <c r="E260" s="94"/>
      <c r="F260" s="3"/>
      <c r="G260" s="64"/>
      <c r="H260" s="1"/>
      <c r="I260" s="1"/>
      <c r="J260" s="1"/>
    </row>
    <row r="261" spans="1:5" ht="12.75">
      <c r="A261" s="1"/>
      <c r="E261" s="95"/>
    </row>
    <row r="262" spans="1:5" ht="12.75">
      <c r="A262" s="1"/>
      <c r="E262" s="96"/>
    </row>
  </sheetData>
  <sheetProtection/>
  <mergeCells count="197">
    <mergeCell ref="C166:C169"/>
    <mergeCell ref="A103:A106"/>
    <mergeCell ref="B103:B106"/>
    <mergeCell ref="C103:C106"/>
    <mergeCell ref="A241:G241"/>
    <mergeCell ref="A108:A111"/>
    <mergeCell ref="B108:B111"/>
    <mergeCell ref="C108:C111"/>
    <mergeCell ref="A5:G5"/>
    <mergeCell ref="A24:G24"/>
    <mergeCell ref="F9:G9"/>
    <mergeCell ref="A30:A33"/>
    <mergeCell ref="B30:B33"/>
    <mergeCell ref="C30:C33"/>
    <mergeCell ref="A26:A28"/>
    <mergeCell ref="E7:G7"/>
    <mergeCell ref="C26:C28"/>
    <mergeCell ref="B34:B37"/>
    <mergeCell ref="C34:C37"/>
    <mergeCell ref="A243:G243"/>
    <mergeCell ref="F19:G19"/>
    <mergeCell ref="A23:G23"/>
    <mergeCell ref="F26:F28"/>
    <mergeCell ref="D26:D28"/>
    <mergeCell ref="A242:G242"/>
    <mergeCell ref="A34:A37"/>
    <mergeCell ref="A48:C48"/>
    <mergeCell ref="I26:I28"/>
    <mergeCell ref="H26:H28"/>
    <mergeCell ref="G26:G28"/>
    <mergeCell ref="A1:G1"/>
    <mergeCell ref="A2:G2"/>
    <mergeCell ref="F15:G15"/>
    <mergeCell ref="F18:G18"/>
    <mergeCell ref="E26:E28"/>
    <mergeCell ref="F10:G10"/>
    <mergeCell ref="A4:G4"/>
    <mergeCell ref="A44:A47"/>
    <mergeCell ref="B44:B47"/>
    <mergeCell ref="C44:C47"/>
    <mergeCell ref="A43:C43"/>
    <mergeCell ref="A38:C38"/>
    <mergeCell ref="A39:A42"/>
    <mergeCell ref="B39:B42"/>
    <mergeCell ref="C39:C42"/>
    <mergeCell ref="A49:A52"/>
    <mergeCell ref="B49:B52"/>
    <mergeCell ref="C49:C52"/>
    <mergeCell ref="A53:A56"/>
    <mergeCell ref="B53:B56"/>
    <mergeCell ref="C53:C56"/>
    <mergeCell ref="A66:A69"/>
    <mergeCell ref="B66:B69"/>
    <mergeCell ref="C66:C69"/>
    <mergeCell ref="A57:A60"/>
    <mergeCell ref="B57:B60"/>
    <mergeCell ref="C57:C60"/>
    <mergeCell ref="A61:C61"/>
    <mergeCell ref="A62:A65"/>
    <mergeCell ref="B62:B65"/>
    <mergeCell ref="C62:C65"/>
    <mergeCell ref="A75:A78"/>
    <mergeCell ref="B75:B78"/>
    <mergeCell ref="C75:C78"/>
    <mergeCell ref="A70:A73"/>
    <mergeCell ref="B70:B73"/>
    <mergeCell ref="C70:C73"/>
    <mergeCell ref="A84:C84"/>
    <mergeCell ref="A85:A88"/>
    <mergeCell ref="B85:B88"/>
    <mergeCell ref="C85:C88"/>
    <mergeCell ref="A79:C79"/>
    <mergeCell ref="A80:A83"/>
    <mergeCell ref="B80:B83"/>
    <mergeCell ref="C80:C83"/>
    <mergeCell ref="A97:C97"/>
    <mergeCell ref="A93:A96"/>
    <mergeCell ref="B93:B96"/>
    <mergeCell ref="C93:C96"/>
    <mergeCell ref="A89:A92"/>
    <mergeCell ref="B89:B92"/>
    <mergeCell ref="C89:C92"/>
    <mergeCell ref="A102:C102"/>
    <mergeCell ref="A98:A101"/>
    <mergeCell ref="B98:B101"/>
    <mergeCell ref="C98:C101"/>
    <mergeCell ref="A121:C121"/>
    <mergeCell ref="A112:C112"/>
    <mergeCell ref="A113:A116"/>
    <mergeCell ref="B113:B116"/>
    <mergeCell ref="C113:C116"/>
    <mergeCell ref="A117:A120"/>
    <mergeCell ref="B117:B120"/>
    <mergeCell ref="C117:C120"/>
    <mergeCell ref="A126:A129"/>
    <mergeCell ref="B126:B129"/>
    <mergeCell ref="C126:C129"/>
    <mergeCell ref="A122:A125"/>
    <mergeCell ref="B122:B125"/>
    <mergeCell ref="C122:C125"/>
    <mergeCell ref="A134:C134"/>
    <mergeCell ref="A135:A138"/>
    <mergeCell ref="B135:B138"/>
    <mergeCell ref="C135:C138"/>
    <mergeCell ref="A130:A133"/>
    <mergeCell ref="B130:B133"/>
    <mergeCell ref="C130:C133"/>
    <mergeCell ref="A144:A147"/>
    <mergeCell ref="B144:B147"/>
    <mergeCell ref="C144:C147"/>
    <mergeCell ref="A139:C139"/>
    <mergeCell ref="A140:A143"/>
    <mergeCell ref="B140:B143"/>
    <mergeCell ref="C140:C143"/>
    <mergeCell ref="A157:A160"/>
    <mergeCell ref="B157:B160"/>
    <mergeCell ref="C157:C160"/>
    <mergeCell ref="A156:C156"/>
    <mergeCell ref="A148:A151"/>
    <mergeCell ref="B148:B151"/>
    <mergeCell ref="C148:C151"/>
    <mergeCell ref="A152:A155"/>
    <mergeCell ref="B152:B155"/>
    <mergeCell ref="C152:C155"/>
    <mergeCell ref="A171:A174"/>
    <mergeCell ref="B171:B174"/>
    <mergeCell ref="C171:C174"/>
    <mergeCell ref="A170:C170"/>
    <mergeCell ref="A161:C161"/>
    <mergeCell ref="A162:A165"/>
    <mergeCell ref="B162:B165"/>
    <mergeCell ref="C162:C165"/>
    <mergeCell ref="A166:A169"/>
    <mergeCell ref="B166:B169"/>
    <mergeCell ref="A175:A178"/>
    <mergeCell ref="B175:B178"/>
    <mergeCell ref="C175:C178"/>
    <mergeCell ref="A179:A182"/>
    <mergeCell ref="B179:B182"/>
    <mergeCell ref="C179:C182"/>
    <mergeCell ref="A193:A196"/>
    <mergeCell ref="B193:B196"/>
    <mergeCell ref="C193:C196"/>
    <mergeCell ref="A188:B188"/>
    <mergeCell ref="A189:A192"/>
    <mergeCell ref="B189:B192"/>
    <mergeCell ref="C189:C192"/>
    <mergeCell ref="A201:A204"/>
    <mergeCell ref="B201:B204"/>
    <mergeCell ref="C201:C204"/>
    <mergeCell ref="A197:A200"/>
    <mergeCell ref="B197:B200"/>
    <mergeCell ref="C197:C200"/>
    <mergeCell ref="A209:A212"/>
    <mergeCell ref="B209:B212"/>
    <mergeCell ref="C209:C212"/>
    <mergeCell ref="A213:C213"/>
    <mergeCell ref="A205:A208"/>
    <mergeCell ref="B205:B208"/>
    <mergeCell ref="C205:C208"/>
    <mergeCell ref="A223:A226"/>
    <mergeCell ref="A218:C218"/>
    <mergeCell ref="A214:A217"/>
    <mergeCell ref="B214:B217"/>
    <mergeCell ref="C214:C217"/>
    <mergeCell ref="B223:B226"/>
    <mergeCell ref="C223:C226"/>
    <mergeCell ref="A219:A222"/>
    <mergeCell ref="A252:E252"/>
    <mergeCell ref="A74:C74"/>
    <mergeCell ref="A239:G239"/>
    <mergeCell ref="F253:G253"/>
    <mergeCell ref="A254:E254"/>
    <mergeCell ref="A227:C227"/>
    <mergeCell ref="A228:C228"/>
    <mergeCell ref="B229:C229"/>
    <mergeCell ref="B230:C230"/>
    <mergeCell ref="C219:C222"/>
    <mergeCell ref="F250:G250"/>
    <mergeCell ref="B231:C231"/>
    <mergeCell ref="B232:C232"/>
    <mergeCell ref="A234:D234"/>
    <mergeCell ref="F249:G249"/>
    <mergeCell ref="F251:G251"/>
    <mergeCell ref="B233:C233"/>
    <mergeCell ref="A245:G245"/>
    <mergeCell ref="A247:G247"/>
    <mergeCell ref="E12:G12"/>
    <mergeCell ref="B26:B28"/>
    <mergeCell ref="E11:G11"/>
    <mergeCell ref="E13:G13"/>
    <mergeCell ref="E20:G20"/>
    <mergeCell ref="B219:B222"/>
    <mergeCell ref="A183:C183"/>
    <mergeCell ref="A184:A187"/>
    <mergeCell ref="B184:B187"/>
    <mergeCell ref="C184:C187"/>
  </mergeCells>
  <printOptions/>
  <pageMargins left="0.2362204724409449" right="0.2362204724409449" top="0.31496062992125984" bottom="0.4330708661417323" header="0.31496062992125984" footer="0.31496062992125984"/>
  <pageSetup fitToHeight="19" horizontalDpi="600" verticalDpi="600" orientation="landscape" paperSize="9" scale="70" r:id="rId2"/>
  <headerFooter alignWithMargins="0">
    <oddFooter>&amp;LPNR  2016 LUCRĂRI ÎN CONTINUARE&amp;CPage &amp;P</oddFooter>
  </headerFooter>
  <rowBreaks count="5" manualBreakCount="5">
    <brk id="48" max="6" man="1"/>
    <brk id="97" max="6" man="1"/>
    <brk id="143" max="6" man="1"/>
    <brk id="192" max="6" man="1"/>
    <brk id="222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Luminita Clepcea</dc:creator>
  <cp:keywords/>
  <dc:description/>
  <cp:lastModifiedBy>Vasile Andrei</cp:lastModifiedBy>
  <cp:lastPrinted>2016-03-15T10:11:46Z</cp:lastPrinted>
  <dcterms:created xsi:type="dcterms:W3CDTF">2015-04-08T10:23:01Z</dcterms:created>
  <dcterms:modified xsi:type="dcterms:W3CDTF">2016-06-13T09:12:48Z</dcterms:modified>
  <cp:category/>
  <cp:version/>
  <cp:contentType/>
  <cp:contentStatus/>
</cp:coreProperties>
</file>